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G:\Versicherungen\BW_R\Leitung\CC_Naturgefahren\Uni Bern\Projekte\12_Hagel\02_Umsetzungsprojekte\UP28 - Wissensvermittlung Hagel\_Inhalte\3_Hagelrisiko-und-Schutz-vor-Hagel\weiterführendeAufgabe\"/>
    </mc:Choice>
  </mc:AlternateContent>
  <xr:revisionPtr revIDLastSave="0" documentId="13_ncr:1_{C2CEAAAA-B77B-48A0-9070-90BA0DF10D65}" xr6:coauthVersionLast="47" xr6:coauthVersionMax="47" xr10:uidLastSave="{00000000-0000-0000-0000-000000000000}"/>
  <bookViews>
    <workbookView xWindow="-120" yWindow="-120" windowWidth="38640" windowHeight="21240" xr2:uid="{00000000-000D-0000-FFFF-FFFF00000000}"/>
  </bookViews>
  <sheets>
    <sheet name="1. Ausgangslage" sheetId="1" r:id="rId1"/>
    <sheet name="2. Gefahrenpotenzial" sheetId="2" r:id="rId2"/>
    <sheet name="3. Schadenpotenzial" sheetId="3" r:id="rId3"/>
    <sheet name="4. Verletzlichkeit" sheetId="4" r:id="rId4"/>
    <sheet name="5. Risiko" sheetId="7" r:id="rId5"/>
    <sheet name="6. Massnahmen" sheetId="6" r:id="rId6"/>
    <sheet name="7 Nutzen-Kosten-Analyse"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5" l="1"/>
  <c r="B8" i="7"/>
  <c r="D8" i="7" s="1"/>
  <c r="N10" i="4"/>
  <c r="F9" i="5" l="1"/>
  <c r="G9" i="5"/>
  <c r="B11" i="7"/>
  <c r="B10" i="7"/>
  <c r="E7" i="5"/>
  <c r="N11" i="4"/>
  <c r="N12" i="4"/>
  <c r="N13" i="4"/>
  <c r="C13" i="4" s="1"/>
  <c r="N14" i="4"/>
  <c r="C14" i="4" s="1"/>
  <c r="N15" i="4"/>
  <c r="N16" i="4"/>
  <c r="N17" i="4"/>
  <c r="C37" i="4" s="1"/>
  <c r="E6" i="5"/>
  <c r="E8" i="5"/>
  <c r="C9" i="7"/>
  <c r="C10" i="7"/>
  <c r="C11" i="7"/>
  <c r="C12" i="7"/>
  <c r="B9" i="7"/>
  <c r="B12" i="7"/>
  <c r="C8" i="7"/>
  <c r="C57" i="4" l="1"/>
  <c r="D12" i="7"/>
  <c r="F12" i="7" s="1"/>
  <c r="G12" i="7" s="1"/>
  <c r="C12" i="4"/>
  <c r="C16" i="4"/>
  <c r="C17" i="4"/>
  <c r="F8" i="7"/>
  <c r="G8" i="7" l="1"/>
  <c r="F5" i="5"/>
  <c r="G5" i="5" s="1"/>
  <c r="D9" i="7"/>
  <c r="F9" i="7" s="1"/>
  <c r="D10" i="7"/>
  <c r="F10" i="7" s="1"/>
  <c r="C47" i="4"/>
  <c r="C46" i="4"/>
  <c r="D11" i="7"/>
  <c r="F11" i="7" s="1"/>
  <c r="C36" i="4"/>
  <c r="C27" i="4"/>
  <c r="C11" i="4"/>
  <c r="C26" i="4"/>
  <c r="G11" i="7" l="1"/>
  <c r="F8" i="5"/>
  <c r="G8" i="5" s="1"/>
  <c r="F6" i="5"/>
  <c r="G6" i="5" s="1"/>
  <c r="G9" i="7"/>
  <c r="F7" i="5"/>
  <c r="G7" i="5" s="1"/>
  <c r="G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8" authorId="0" shapeId="0" xr:uid="{00000000-0006-0000-0100-000001000000}">
      <text>
        <r>
          <rPr>
            <sz val="9"/>
            <color rgb="FF000000"/>
            <rFont val="Tahoma"/>
            <charset val="1"/>
          </rPr>
          <t>Eigener Wohnort oder für Aufgabe definierter Standort einfüllen</t>
        </r>
      </text>
    </comment>
    <comment ref="I8" authorId="0" shapeId="0" xr:uid="{00000000-0006-0000-0100-000002000000}">
      <text>
        <r>
          <rPr>
            <sz val="9"/>
            <color rgb="FF000000"/>
            <rFont val="Tahoma"/>
            <charset val="1"/>
          </rPr>
          <t>Definition Schutzziel: Für welche Korngrössen muss innerhalb der relevanten Zeitspanne geschützt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Staub Benno</author>
  </authors>
  <commentList>
    <comment ref="B3" authorId="0" shapeId="0" xr:uid="{00000000-0006-0000-0200-000001000000}">
      <text>
        <r>
          <rPr>
            <sz val="9"/>
            <color rgb="FF000000"/>
            <rFont val="Tahoma"/>
            <family val="2"/>
          </rPr>
          <t>Fiktive Werte. Können auch mit konkretem Sachbeispiel ersetzt werden</t>
        </r>
      </text>
    </comment>
    <comment ref="B5" authorId="1" shapeId="0" xr:uid="{00000000-0006-0000-0200-000002000000}">
      <text>
        <r>
          <rPr>
            <b/>
            <sz val="9"/>
            <color rgb="FF000000"/>
            <rFont val="Segoe UI"/>
            <charset val="1"/>
          </rPr>
          <t xml:space="preserve">Alternative: </t>
        </r>
        <r>
          <rPr>
            <sz val="9"/>
            <color rgb="FF000000"/>
            <rFont val="Segoe UI"/>
            <family val="2"/>
            <charset val="1"/>
          </rPr>
          <t>Werden</t>
        </r>
        <r>
          <rPr>
            <sz val="9"/>
            <color rgb="FF000000"/>
            <rFont val="Segoe UI"/>
            <charset val="1"/>
          </rPr>
          <t xml:space="preserve"> indirekte Schäden bei Undichtheit mit einbezogen, belaufen sich die Kosten auf &gt; 500'000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39" authorId="0" shapeId="0" xr:uid="{00000000-0006-0000-0300-000001000000}">
      <text>
        <r>
          <rPr>
            <sz val="9"/>
            <color rgb="FF000000"/>
            <rFont val="Tahoma"/>
            <family val="2"/>
          </rPr>
          <t>Rollladen sind robuster als Lamellenstoren. Dazu gibt es geprüfte Produkte: https://www.hagelregister.ch/bauherren-architekten/bauteil-suche.html?group=145&amp;mode=exact_or_higher&amp;resistance=3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7" authorId="0" shapeId="0" xr:uid="{00000000-0006-0000-0400-000001000000}">
      <text>
        <r>
          <rPr>
            <sz val="9"/>
            <color rgb="FF000000"/>
            <rFont val="Tahoma"/>
            <charset val="1"/>
          </rPr>
          <t xml:space="preserve">Korngrössen, für welche der Schutz vorhanden sein muss in der relevanten Zeitspanne. Übernommen aus "2. Gefahrenpotenzial"
</t>
        </r>
      </text>
    </comment>
    <comment ref="C7" authorId="0" shapeId="0" xr:uid="{00000000-0006-0000-0400-000002000000}">
      <text>
        <r>
          <rPr>
            <sz val="9"/>
            <color rgb="FF000000"/>
            <rFont val="Tahoma"/>
            <family val="2"/>
          </rPr>
          <t>Sachwert. Übernommen aus "3. Schadenpotenzial"</t>
        </r>
      </text>
    </comment>
    <comment ref="D7" authorId="0" shapeId="0" xr:uid="{00000000-0006-0000-0400-000003000000}">
      <text>
        <r>
          <rPr>
            <sz val="9"/>
            <color rgb="FF000000"/>
            <rFont val="Tahoma"/>
            <family val="2"/>
          </rPr>
          <t>Annahme zu Schadenausmass bei entsprechendem Gefahrenpotenzial. Übernommen aus "4. Verletzlichkeit"</t>
        </r>
      </text>
    </comment>
    <comment ref="F7" authorId="0" shapeId="0" xr:uid="{00000000-0006-0000-0400-000004000000}">
      <text>
        <r>
          <rPr>
            <sz val="9"/>
            <color rgb="FF000000"/>
            <rFont val="Tahoma"/>
            <family val="2"/>
          </rPr>
          <t xml:space="preserve">Risiko aus Schadenpotenzial * Verletzlichkeit (Sachwert * Schadenaussmass)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5" authorId="0" shapeId="0" xr:uid="{00000000-0006-0000-0500-000001000000}">
      <text>
        <r>
          <rPr>
            <sz val="9"/>
            <color rgb="FF000000"/>
            <rFont val="Tahoma"/>
            <family val="2"/>
          </rPr>
          <t>Fiktive Zahlen, können auch mit konreten Werten ersetzt werden</t>
        </r>
      </text>
    </comment>
    <comment ref="B11" authorId="0" shapeId="0" xr:uid="{00000000-0006-0000-0500-000002000000}">
      <text>
        <r>
          <rPr>
            <sz val="9"/>
            <color rgb="FF000000"/>
            <rFont val="Tahoma"/>
            <family val="2"/>
          </rPr>
          <t>Eigene Beispiele für Massnahmen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0" authorId="0" shapeId="0" xr:uid="{00000000-0006-0000-0600-000001000000}">
      <text>
        <r>
          <rPr>
            <sz val="9"/>
            <color rgb="FF000000"/>
            <rFont val="Tahoma"/>
            <family val="2"/>
          </rPr>
          <t>Eigene Beispiele. Z.B. Fassenelemente bei Neubau anstelle eines nachträglichen Ersatzes.</t>
        </r>
      </text>
    </comment>
  </commentList>
</comments>
</file>

<file path=xl/sharedStrings.xml><?xml version="1.0" encoding="utf-8"?>
<sst xmlns="http://schemas.openxmlformats.org/spreadsheetml/2006/main" count="103" uniqueCount="70">
  <si>
    <t>Dachflächen</t>
  </si>
  <si>
    <t>Fassadenelemente</t>
  </si>
  <si>
    <t>Rolladen</t>
  </si>
  <si>
    <t>Lichtkuppeln</t>
  </si>
  <si>
    <t>Wert</t>
  </si>
  <si>
    <t>Korngrössen</t>
  </si>
  <si>
    <t>Schadenausmass/Ereignis</t>
  </si>
  <si>
    <t>Fenster</t>
  </si>
  <si>
    <t>Risikoermittlung</t>
  </si>
  <si>
    <t>Kosten</t>
  </si>
  <si>
    <t>Massnahme</t>
  </si>
  <si>
    <t>Korngrösse (cm)</t>
  </si>
  <si>
    <t>Masse (kg)</t>
  </si>
  <si>
    <t>Endgeschwindigkeit (km/h)</t>
  </si>
  <si>
    <t>Kinetische Energie (J)</t>
  </si>
  <si>
    <t>Standort</t>
  </si>
  <si>
    <t>Dachziegel</t>
  </si>
  <si>
    <t>Dachziegel HW5</t>
  </si>
  <si>
    <t>Lichtkuppeln abdecken</t>
  </si>
  <si>
    <t>Fassadenelemente ersetzen</t>
  </si>
  <si>
    <t>Gefahrenpotenzial</t>
  </si>
  <si>
    <t>Verletzlichkeit</t>
  </si>
  <si>
    <t>Risiko</t>
  </si>
  <si>
    <t>Schangnau (Beispiel)</t>
  </si>
  <si>
    <t>Nutzen (verhinderter Schaden)</t>
  </si>
  <si>
    <t xml:space="preserve">Ausgangslage: </t>
  </si>
  <si>
    <t xml:space="preserve">Gefahrenpotenzial: </t>
  </si>
  <si>
    <t xml:space="preserve">Schadenpotenzial: </t>
  </si>
  <si>
    <r>
      <rPr>
        <b/>
        <sz val="11"/>
        <color theme="1"/>
        <rFont val="Calibri"/>
        <family val="2"/>
        <scheme val="minor"/>
      </rPr>
      <t>Verletzlichkeit:</t>
    </r>
    <r>
      <rPr>
        <sz val="11"/>
        <color theme="1"/>
        <rFont val="Calibri"/>
        <family val="2"/>
        <scheme val="minor"/>
      </rPr>
      <t xml:space="preserve"> Schadenausmass je nach Korngrössen</t>
    </r>
  </si>
  <si>
    <t xml:space="preserve">Mögliche Schutzmassnahmen: </t>
  </si>
  <si>
    <t>Widerstandsfähigere Fassadenelemente wählen</t>
  </si>
  <si>
    <t>Widerstandsfähigere Ziegel wählen (HW5)</t>
  </si>
  <si>
    <t>Wiederkehrperiode von 50 Jahren:</t>
  </si>
  <si>
    <t>Quelle: https://www.nccs.admin.ch/nccs/de/home/das-nccs/themenschwerpunkte/hagelklima-schweiz/wiederkehrperioden.html</t>
  </si>
  <si>
    <t>©NCCS</t>
  </si>
  <si>
    <t>Quelle: www.schutz-vor-naturgefahren.ch</t>
  </si>
  <si>
    <t xml:space="preserve">Hinweis: </t>
  </si>
  <si>
    <t>www.map.geo.admin.ch</t>
  </si>
  <si>
    <t>Geschwindigkeit und kinetische Energie je nach Korngrösse:</t>
  </si>
  <si>
    <t>Hagelwiderstand für Korngrösse (cm)</t>
  </si>
  <si>
    <t xml:space="preserve">Nötiger Hagelwiderstand für Schutzziel </t>
  </si>
  <si>
    <t>Bauelement</t>
  </si>
  <si>
    <t>*Erste Schäden ab 2 cm, Totalschaden bei 6 cm</t>
  </si>
  <si>
    <t>* Erste Schäden ab 3 cm und Totalschaden ab 6 cm</t>
  </si>
  <si>
    <t xml:space="preserve">*Bei Kunststoff erste Schäden ab 2 cm und Totalschaden bei 4 oder 5 cm. Hier ist jedoch auch das Alter der Lichtkuppel relevant. Bei Glas erste Schäden ca. ab 4 oder 5 cm und Totalschaden bei 7 cm. </t>
  </si>
  <si>
    <t xml:space="preserve">* Widerstandsfähig bis mindestens 4 cm (HW4). Totalschaden bei 7 oder 8 cm. </t>
  </si>
  <si>
    <t>Lamellenstoren</t>
  </si>
  <si>
    <t>*Lamellenstoren: Erste Lischtspaltenbereits ab 1 cm und Totalschaden ab 3 oder 4 cm. Rolladen: Erste Schäden ab 2 cm und Totalschaden ab 5 cm.</t>
  </si>
  <si>
    <t>Hinweis:</t>
  </si>
  <si>
    <t>Jährlicher Schadenerwartungswert</t>
  </si>
  <si>
    <t>-</t>
  </si>
  <si>
    <t>HW nach Korngrösse (cm)</t>
  </si>
  <si>
    <t>Differenz Nutzen-Kosten</t>
  </si>
  <si>
    <t xml:space="preserve">Alternativ kann auch ein anderes Schutzziel als 50 Jahre gewählt werden. Auf map.geo.admin.ch finden sich Hagelgefährdungskarten für Wiederkehrperioden von 10, 20, 50 und 100 Jahren. 
Für Gebäude für mehr als 50 Personen wird das Schutzziel um eine Hagelwiderstandsklasse erhöht. </t>
  </si>
  <si>
    <t>Berechnung mögliches Schadenausmass anhand der Aufprallenergie</t>
  </si>
  <si>
    <t>Automatische Rollladen-Steuerung: einfach-automatisch</t>
  </si>
  <si>
    <t>Rollladen</t>
  </si>
  <si>
    <t>Welche Massnahmen sind sinnvoll bei dem festgelegten Schutzziel? Analysieren Sie, wann die Kosten für eine Massnahmen kleiner sind als das zu erwartende Risiko. Sieht es bei einem erhöhten Gefahrenpotenzial anders aus?</t>
  </si>
  <si>
    <t>Endgeschwindigkeit v (m/s)</t>
  </si>
  <si>
    <t>Wie hoch ist die Hagelgefahr an Ihrem Standort über die nächsten 50 Jahre? Lesen Sie aus der Karte die zu erwartenden Korngrössen heraus und befüllen Sie die orange-gelben Felder. Somit wird das zu erreichende Schutzziel respektive der nötige Hagelwiderstand festgelegt. (Hinweis: Als minimale Empfehlung von Experten gilt schweizweit HW3, sprich absoluter Hagelschutz bei Hagelkorngrössen von 3 cm)</t>
  </si>
  <si>
    <t>Was ist der aktuelle Wert des Gebäudes respektive der einzelnen Bauelemente?</t>
  </si>
  <si>
    <t xml:space="preserve">Ab welchen Korngrössen ein Schaden eintritt, muss  für jedes Bauteil einzeln bestimmt werden. Das exakte Ausmass abzuschätzen, ist schwierig und für jedes Ereignis unterschiedlich. Hier wird eine einfache Abschätzung anhand des angenommenen Hagelwiderstandes (HW) und der kinetischen Energie von Hagelkörnern angenommen. Die Verletzlichkeit wird als Zahl zwischen 0 (kein Schaden) und 1 (Totalschaden, kompletter Ersatz) angegeben. </t>
  </si>
  <si>
    <t>potenzielles Schadenausmass</t>
  </si>
  <si>
    <t>Annahme: Risiko setzt sich aus Gefahrenpotenzial,  Schadenpotenzial und Verletlichkeit zusammen. Das Schadenpotenzial entspricht dem Sachwert des Schutzgutes. Die Verletzlichkeit besagt, wie stark das Material je nach Korngrösse (Gefahrenpotenzial) beschädigt wird.</t>
  </si>
  <si>
    <t>In diesem Beispiel nicht berücksichtigt ist, dass bei einem Hagelzug typischerweise nicht alle Gebäudeseiten gleich stark betroffen sind. Als Vergleich könnten beispielsweise in der Übung die betroffenen Fassadenflächen Und Storen/Rolladen) resp. deren Wert halbiert werden.</t>
  </si>
  <si>
    <t>Schadenpotenzial</t>
  </si>
  <si>
    <t xml:space="preserve">Gehen Sie davon aus, dass in Ihrem Schulhaus die freistehende Turnhalle komplett saniert wird. Dabei soll geprüft werden, welche Massnahmen erforderlich und sinnvoll sind, um einen langjährigen Hagelschutz zu garantieren. Als Schutzziel soll das 50-jährliche Ereignis festgelegt werden, gemäss dem nationalen Schutzziel für Neubauten (Norm SIA 261/1). 
Alternativ können auch Massnahmen bei einem Neubau geprüft und verglichen werden.
</t>
  </si>
  <si>
    <t>Was sind mögliche Massnahmen, um das Gebäude respektive einzelne Gebäudelemente vor Hagel zu schützen? Was sind deren Kosten?</t>
  </si>
  <si>
    <t>Nutzen-Kosten-Analyse:</t>
  </si>
  <si>
    <t xml:space="preserve">Die Analyse bezieht sich auf das in '2. Gefahrenpotenzial' festgelegte Schutzziel. Prüfen Sie, ob die Massnahmen sich für andere Schutzziele (z.B. 100-jährliches Ereignis, HW3, HW6) auch rentabel sind.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</si>
</sst>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CHF&quot;\ * #,##0.00_ ;_ &quot;CHF&quot;\ * \-#,##0.00_ ;_ &quot;CHF&quot;\ * &quot;-&quot;??_ ;_ @_ "/>
    <numFmt numFmtId="164" formatCode="&quot;CHF&quot;\ #,##0"/>
    <numFmt numFmtId="165" formatCode="&quot;CHF&quot;\ #,##0.00"/>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0"/>
      <color rgb="FF1F497D"/>
      <name val="Arial"/>
      <family val="2"/>
    </font>
    <font>
      <u/>
      <sz val="11"/>
      <color theme="10"/>
      <name val="Calibri"/>
      <family val="2"/>
      <scheme val="minor"/>
    </font>
    <font>
      <b/>
      <sz val="11"/>
      <color rgb="FFFF0000"/>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sz val="9"/>
      <color rgb="FF000000"/>
      <name val="Tahoma"/>
      <charset val="1"/>
    </font>
    <font>
      <b/>
      <sz val="9"/>
      <color rgb="FF000000"/>
      <name val="Segoe UI"/>
      <charset val="1"/>
    </font>
    <font>
      <sz val="9"/>
      <color rgb="FF000000"/>
      <name val="Segoe UI"/>
      <family val="2"/>
      <charset val="1"/>
    </font>
    <font>
      <sz val="9"/>
      <color rgb="FF000000"/>
      <name val="Segoe UI"/>
      <charset val="1"/>
    </font>
    <font>
      <sz val="9"/>
      <color rgb="FF000000"/>
      <name val="Tahoma"/>
      <family val="2"/>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4.9989318521683403E-2"/>
        <bgColor indexed="64"/>
      </patternFill>
    </fill>
  </fills>
  <borders count="1">
    <border>
      <left/>
      <right/>
      <top/>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cellStyleXfs>
  <cellXfs count="43">
    <xf numFmtId="0" fontId="0" fillId="0" borderId="0" xfId="0"/>
    <xf numFmtId="0" fontId="1" fillId="0" borderId="0" xfId="0" applyFont="1"/>
    <xf numFmtId="164" fontId="0" fillId="0" borderId="0" xfId="0" applyNumberFormat="1"/>
    <xf numFmtId="2" fontId="0" fillId="0" borderId="0" xfId="0" applyNumberFormat="1"/>
    <xf numFmtId="2" fontId="1" fillId="0" borderId="0" xfId="0" applyNumberFormat="1" applyFont="1"/>
    <xf numFmtId="0" fontId="0" fillId="2" borderId="0" xfId="0" applyFill="1"/>
    <xf numFmtId="0" fontId="1" fillId="2" borderId="0" xfId="0" applyFont="1" applyFill="1"/>
    <xf numFmtId="2" fontId="0" fillId="2" borderId="0" xfId="0" applyNumberFormat="1" applyFill="1"/>
    <xf numFmtId="0" fontId="3" fillId="0" borderId="0" xfId="0" applyFont="1" applyAlignment="1">
      <alignment vertical="center"/>
    </xf>
    <xf numFmtId="0" fontId="3" fillId="0" borderId="0" xfId="0" applyFont="1" applyAlignment="1">
      <alignment horizontal="left" vertical="center" indent="5"/>
    </xf>
    <xf numFmtId="0" fontId="4" fillId="0" borderId="0" xfId="2"/>
    <xf numFmtId="0" fontId="0" fillId="0" borderId="0" xfId="0" applyAlignment="1">
      <alignment vertical="top" wrapText="1"/>
    </xf>
    <xf numFmtId="0" fontId="0" fillId="4" borderId="0" xfId="0" applyFill="1"/>
    <xf numFmtId="0" fontId="0" fillId="5" borderId="0" xfId="0" applyFill="1"/>
    <xf numFmtId="0" fontId="7" fillId="6" borderId="0" xfId="0" applyFont="1" applyFill="1"/>
    <xf numFmtId="0" fontId="0" fillId="6" borderId="0" xfId="0" applyFill="1"/>
    <xf numFmtId="0" fontId="1" fillId="6" borderId="0" xfId="0" applyFont="1" applyFill="1"/>
    <xf numFmtId="0" fontId="1" fillId="3" borderId="0" xfId="0" applyFont="1" applyFill="1" applyAlignment="1">
      <alignment vertical="center"/>
    </xf>
    <xf numFmtId="2" fontId="0" fillId="6" borderId="0" xfId="0" applyNumberFormat="1" applyFill="1"/>
    <xf numFmtId="0" fontId="6" fillId="3" borderId="0" xfId="0" applyFont="1" applyFill="1" applyAlignment="1">
      <alignment horizontal="left" vertical="center"/>
    </xf>
    <xf numFmtId="44" fontId="1" fillId="6" borderId="0" xfId="1" applyFont="1" applyFill="1"/>
    <xf numFmtId="164" fontId="0" fillId="6" borderId="0" xfId="0" applyNumberFormat="1" applyFill="1"/>
    <xf numFmtId="44" fontId="0" fillId="6" borderId="0" xfId="1" applyFont="1" applyFill="1"/>
    <xf numFmtId="44" fontId="0" fillId="6" borderId="0" xfId="0" applyNumberFormat="1" applyFill="1"/>
    <xf numFmtId="44" fontId="1" fillId="6" borderId="0" xfId="0" applyNumberFormat="1" applyFont="1" applyFill="1"/>
    <xf numFmtId="0" fontId="5" fillId="4" borderId="0" xfId="0" applyFont="1" applyFill="1"/>
    <xf numFmtId="0" fontId="4" fillId="4" borderId="0" xfId="2" applyFill="1"/>
    <xf numFmtId="164" fontId="0" fillId="4" borderId="0" xfId="0" applyNumberFormat="1" applyFill="1"/>
    <xf numFmtId="165" fontId="0" fillId="4" borderId="0" xfId="0" applyNumberFormat="1" applyFill="1"/>
    <xf numFmtId="20" fontId="0" fillId="5" borderId="0" xfId="0" applyNumberFormat="1" applyFill="1"/>
    <xf numFmtId="0" fontId="1" fillId="5" borderId="0" xfId="0" applyFont="1" applyFill="1"/>
    <xf numFmtId="0" fontId="8" fillId="6" borderId="0" xfId="0" applyFont="1" applyFill="1"/>
    <xf numFmtId="0" fontId="6" fillId="3" borderId="0" xfId="0" applyFont="1" applyFill="1" applyAlignment="1">
      <alignment vertical="center"/>
    </xf>
    <xf numFmtId="0" fontId="6" fillId="3" borderId="0" xfId="0" applyFont="1" applyFill="1" applyAlignment="1">
      <alignment horizontal="left" vertical="center"/>
    </xf>
    <xf numFmtId="0" fontId="0" fillId="3" borderId="0" xfId="0" applyFill="1" applyAlignment="1">
      <alignment horizontal="left" vertical="center" wrapText="1"/>
    </xf>
    <xf numFmtId="0" fontId="1" fillId="0" borderId="0" xfId="0" applyFont="1" applyAlignment="1">
      <alignment horizontal="left"/>
    </xf>
    <xf numFmtId="0" fontId="6" fillId="3" borderId="0" xfId="0" applyFont="1" applyFill="1" applyAlignment="1">
      <alignment horizontal="center" vertical="center"/>
    </xf>
    <xf numFmtId="0" fontId="0" fillId="4" borderId="0" xfId="0" applyFill="1" applyAlignment="1">
      <alignment horizontal="left" vertical="center" wrapText="1"/>
    </xf>
    <xf numFmtId="0" fontId="0" fillId="3" borderId="0" xfId="0" applyFill="1" applyAlignment="1">
      <alignment horizontal="left" vertical="center"/>
    </xf>
    <xf numFmtId="0" fontId="0" fillId="3" borderId="0" xfId="0" applyFill="1" applyAlignment="1">
      <alignment horizontal="left" wrapText="1"/>
    </xf>
    <xf numFmtId="0" fontId="0" fillId="0" borderId="0" xfId="0" applyAlignment="1">
      <alignment horizontal="left" vertical="top" wrapText="1"/>
    </xf>
    <xf numFmtId="0" fontId="0" fillId="3" borderId="0" xfId="0" applyFill="1" applyAlignment="1">
      <alignment horizontal="left" vertical="top" wrapText="1"/>
    </xf>
    <xf numFmtId="0" fontId="0" fillId="4" borderId="0" xfId="0" applyFill="1" applyAlignment="1">
      <alignment horizontal="left" vertical="top" wrapText="1"/>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3649089580441655"/>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3.1102362204724409E-2"/>
          <c:y val="0.17782160616504405"/>
          <c:w val="0.8520987430113246"/>
          <c:h val="0.61502734033245843"/>
        </c:manualLayout>
      </c:layout>
      <c:barChart>
        <c:barDir val="bar"/>
        <c:grouping val="clustered"/>
        <c:varyColors val="0"/>
        <c:ser>
          <c:idx val="0"/>
          <c:order val="0"/>
          <c:tx>
            <c:strRef>
              <c:f>'7 Nutzen-Kosten-Analyse'!$G$4</c:f>
              <c:strCache>
                <c:ptCount val="1"/>
                <c:pt idx="0">
                  <c:v>Differenz Nutzen-Kosten</c:v>
                </c:pt>
              </c:strCache>
            </c:strRef>
          </c:tx>
          <c:spPr>
            <a:solidFill>
              <a:srgbClr val="A9D18E"/>
            </a:solidFill>
            <a:ln>
              <a:noFill/>
            </a:ln>
            <a:effectLst/>
          </c:spPr>
          <c:invertIfNegative val="1"/>
          <c:cat>
            <c:strRef>
              <c:f>'7 Nutzen-Kosten-Analyse'!$B$5:$B$9</c:f>
              <c:strCache>
                <c:ptCount val="4"/>
                <c:pt idx="0">
                  <c:v>Dachziegel HW5</c:v>
                </c:pt>
                <c:pt idx="1">
                  <c:v>Lichtkuppeln abdecken</c:v>
                </c:pt>
                <c:pt idx="2">
                  <c:v>Fassadenelemente ersetzen</c:v>
                </c:pt>
                <c:pt idx="3">
                  <c:v>Automatische Rollladen-Steuerung: einfach-automatisch</c:v>
                </c:pt>
              </c:strCache>
            </c:strRef>
          </c:cat>
          <c:val>
            <c:numRef>
              <c:f>'7 Nutzen-Kosten-Analyse'!$G$5:$G$9</c:f>
              <c:numCache>
                <c:formatCode>_("CHF"* #,##0.00_);_("CHF"* \(#,##0.00\);_("CHF"* "-"??_);_(@_)</c:formatCode>
                <c:ptCount val="5"/>
                <c:pt idx="0">
                  <c:v>#N/A</c:v>
                </c:pt>
                <c:pt idx="1">
                  <c:v>#N/A</c:v>
                </c:pt>
                <c:pt idx="2">
                  <c:v>#N/A</c:v>
                </c:pt>
                <c:pt idx="3">
                  <c:v>#N/A</c:v>
                </c:pt>
                <c:pt idx="4">
                  <c:v>0</c:v>
                </c:pt>
              </c:numCache>
            </c:numRef>
          </c:val>
          <c:extLst>
            <c:ext xmlns:c14="http://schemas.microsoft.com/office/drawing/2007/8/2/chart" uri="{6F2FDCE9-48DA-4B69-8628-5D25D57E5C99}">
              <c14:invertSolidFillFmt>
                <c14:spPr xmlns:c14="http://schemas.microsoft.com/office/drawing/2007/8/2/chart">
                  <a:solidFill>
                    <a:srgbClr val="F4B183"/>
                  </a:solidFill>
                  <a:ln>
                    <a:noFill/>
                  </a:ln>
                  <a:effectLst/>
                </c14:spPr>
              </c14:invertSolidFillFmt>
            </c:ext>
            <c:ext xmlns:c16="http://schemas.microsoft.com/office/drawing/2014/chart" uri="{C3380CC4-5D6E-409C-BE32-E72D297353CC}">
              <c16:uniqueId val="{00000000-4315-42E7-B5D7-3ED4921A7B81}"/>
            </c:ext>
          </c:extLst>
        </c:ser>
        <c:dLbls>
          <c:showLegendKey val="0"/>
          <c:showVal val="0"/>
          <c:showCatName val="0"/>
          <c:showSerName val="0"/>
          <c:showPercent val="0"/>
          <c:showBubbleSize val="0"/>
        </c:dLbls>
        <c:gapWidth val="182"/>
        <c:axId val="1748751983"/>
        <c:axId val="1748752399"/>
      </c:barChart>
      <c:catAx>
        <c:axId val="17487519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48752399"/>
        <c:crosses val="autoZero"/>
        <c:auto val="1"/>
        <c:lblAlgn val="ctr"/>
        <c:lblOffset val="100"/>
        <c:noMultiLvlLbl val="0"/>
      </c:catAx>
      <c:valAx>
        <c:axId val="1748752399"/>
        <c:scaling>
          <c:orientation val="minMax"/>
          <c:min val="-140000"/>
        </c:scaling>
        <c:delete val="0"/>
        <c:axPos val="b"/>
        <c:majorGridlines>
          <c:spPr>
            <a:ln w="9525" cap="flat" cmpd="sng" algn="ctr">
              <a:solidFill>
                <a:schemeClr val="tx1">
                  <a:lumMod val="15000"/>
                  <a:lumOff val="85000"/>
                </a:schemeClr>
              </a:solidFill>
              <a:round/>
            </a:ln>
            <a:effectLst/>
          </c:spPr>
        </c:majorGridlines>
        <c:numFmt formatCode="&quot;CHF&quot;\ #,##0" sourceLinked="0"/>
        <c:majorTickMark val="out"/>
        <c:minorTickMark val="none"/>
        <c:tickLblPos val="nextTo"/>
        <c:spPr>
          <a:noFill/>
          <a:ln>
            <a:solidFill>
              <a:schemeClr val="accent1"/>
            </a:solidFill>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487519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63293</xdr:colOff>
      <xdr:row>18</xdr:row>
      <xdr:rowOff>142875</xdr:rowOff>
    </xdr:from>
    <xdr:to>
      <xdr:col>5</xdr:col>
      <xdr:colOff>651245</xdr:colOff>
      <xdr:row>43</xdr:row>
      <xdr:rowOff>104775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293" y="4343400"/>
          <a:ext cx="7093527" cy="472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390524</xdr:colOff>
      <xdr:row>19</xdr:row>
      <xdr:rowOff>9525</xdr:rowOff>
    </xdr:from>
    <xdr:to>
      <xdr:col>5</xdr:col>
      <xdr:colOff>561974</xdr:colOff>
      <xdr:row>34</xdr:row>
      <xdr:rowOff>133350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map.geo.admin.ch/?lang=de&amp;topic=ech&amp;bgLayer=ch.swisstopo.pixelkarte-farbe&amp;layers=ch.swisstopo.zeitreihen,ch.bfs.gebaeude_wohnungs_register,ch.bav.haltestellen-oev,ch.swisstopo.swisstlm3d-wanderwege,ch.astra.wanderland-sperrungen_umleitungen,ch.met" TargetMode="External"/><Relationship Id="rId7" Type="http://schemas.openxmlformats.org/officeDocument/2006/relationships/comments" Target="../comments1.xml"/><Relationship Id="rId2" Type="http://schemas.openxmlformats.org/officeDocument/2006/relationships/hyperlink" Target="https://www.nccs.admin.ch/nccs/de/home/das-nccs/themenschwerpunkte/hagelklima-schweiz/wiederkehrperioden.html" TargetMode="External"/><Relationship Id="rId1" Type="http://schemas.openxmlformats.org/officeDocument/2006/relationships/hyperlink" Target="https://www.schutz-vor-naturgefahren.ch/spezialist/naturgefahren/hagel.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7"/>
  <sheetViews>
    <sheetView tabSelected="1" zoomScale="145" zoomScaleNormal="145" workbookViewId="0"/>
  </sheetViews>
  <sheetFormatPr baseColWidth="10" defaultColWidth="9.140625" defaultRowHeight="15" x14ac:dyDescent="0.25"/>
  <sheetData>
    <row r="2" spans="2:12" ht="24.75" customHeight="1" x14ac:dyDescent="0.25">
      <c r="B2" s="33" t="s">
        <v>25</v>
      </c>
      <c r="C2" s="33"/>
    </row>
    <row r="3" spans="2:12" ht="108" customHeight="1" x14ac:dyDescent="0.25">
      <c r="B3" s="34" t="s">
        <v>66</v>
      </c>
      <c r="C3" s="34"/>
      <c r="D3" s="34"/>
      <c r="E3" s="34"/>
      <c r="F3" s="34"/>
      <c r="G3" s="34"/>
      <c r="H3" s="34"/>
      <c r="I3" s="34"/>
      <c r="J3" s="34"/>
      <c r="K3" s="34"/>
      <c r="L3" s="34"/>
    </row>
    <row r="7" spans="2:12" x14ac:dyDescent="0.25">
      <c r="B7" s="11"/>
      <c r="C7" s="11"/>
      <c r="D7" s="11"/>
      <c r="E7" s="11"/>
      <c r="F7" s="11"/>
      <c r="G7" s="11"/>
      <c r="H7" s="11"/>
      <c r="I7" s="11"/>
      <c r="J7" s="11"/>
      <c r="K7" s="11"/>
      <c r="L7" s="11"/>
    </row>
    <row r="8" spans="2:12" x14ac:dyDescent="0.25">
      <c r="B8" s="11"/>
      <c r="C8" s="11"/>
      <c r="D8" s="11"/>
      <c r="E8" s="11"/>
      <c r="F8" s="11"/>
      <c r="G8" s="11"/>
      <c r="H8" s="11"/>
      <c r="I8" s="11"/>
      <c r="J8" s="11"/>
      <c r="K8" s="11"/>
      <c r="L8" s="11"/>
    </row>
    <row r="9" spans="2:12" x14ac:dyDescent="0.25">
      <c r="B9" s="11"/>
      <c r="C9" s="11"/>
      <c r="D9" s="11"/>
      <c r="E9" s="11"/>
      <c r="F9" s="11"/>
      <c r="G9" s="11"/>
      <c r="H9" s="11"/>
      <c r="I9" s="11"/>
      <c r="J9" s="11"/>
      <c r="K9" s="11"/>
      <c r="L9" s="11"/>
    </row>
    <row r="10" spans="2:12" x14ac:dyDescent="0.25">
      <c r="B10" s="11"/>
      <c r="C10" s="11"/>
      <c r="D10" s="11"/>
      <c r="E10" s="11"/>
      <c r="F10" s="11"/>
      <c r="G10" s="11"/>
      <c r="H10" s="11"/>
      <c r="I10" s="11"/>
      <c r="J10" s="11"/>
      <c r="K10" s="11"/>
      <c r="L10" s="11"/>
    </row>
    <row r="11" spans="2:12" x14ac:dyDescent="0.25">
      <c r="C11" s="8"/>
    </row>
    <row r="12" spans="2:12" x14ac:dyDescent="0.25">
      <c r="C12" s="9"/>
    </row>
    <row r="13" spans="2:12" x14ac:dyDescent="0.25">
      <c r="C13" s="9"/>
    </row>
    <row r="14" spans="2:12" x14ac:dyDescent="0.25">
      <c r="C14" s="9"/>
    </row>
    <row r="15" spans="2:12" x14ac:dyDescent="0.25">
      <c r="C15" s="9"/>
    </row>
    <row r="16" spans="2:12" x14ac:dyDescent="0.25">
      <c r="C16" s="9"/>
    </row>
    <row r="17" spans="3:3" x14ac:dyDescent="0.25">
      <c r="C17" s="9"/>
    </row>
  </sheetData>
  <mergeCells count="2">
    <mergeCell ref="B2:C2"/>
    <mergeCell ref="B3:L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
  <sheetViews>
    <sheetView zoomScale="125" workbookViewId="0">
      <selection activeCell="A2" sqref="A2"/>
    </sheetView>
  </sheetViews>
  <sheetFormatPr baseColWidth="10" defaultColWidth="9.140625" defaultRowHeight="15" x14ac:dyDescent="0.25"/>
  <cols>
    <col min="1" max="1" width="15.42578125" bestFit="1" customWidth="1"/>
    <col min="2" max="2" width="10.42578125" bestFit="1" customWidth="1"/>
    <col min="3" max="3" width="25.42578125" bestFit="1" customWidth="1"/>
    <col min="4" max="4" width="25.85546875" bestFit="1" customWidth="1"/>
    <col min="5" max="5" width="20.28515625" bestFit="1" customWidth="1"/>
    <col min="6" max="6" width="12.28515625" customWidth="1"/>
    <col min="7" max="7" width="13" customWidth="1"/>
    <col min="8" max="8" width="23.140625" customWidth="1"/>
    <col min="9" max="9" width="16.42578125" customWidth="1"/>
    <col min="11" max="11" width="13.28515625" customWidth="1"/>
  </cols>
  <sheetData>
    <row r="1" spans="1:15" ht="75" customHeight="1" x14ac:dyDescent="0.25">
      <c r="A1" s="36" t="s">
        <v>26</v>
      </c>
      <c r="B1" s="36"/>
      <c r="C1" s="34" t="s">
        <v>59</v>
      </c>
      <c r="D1" s="34"/>
      <c r="E1" s="34"/>
      <c r="F1" s="34"/>
      <c r="G1" s="34"/>
    </row>
    <row r="2" spans="1:15" x14ac:dyDescent="0.25">
      <c r="O2" s="1"/>
    </row>
    <row r="3" spans="1:15" x14ac:dyDescent="0.25">
      <c r="A3" s="1" t="s">
        <v>38</v>
      </c>
    </row>
    <row r="5" spans="1:15" ht="15.75" x14ac:dyDescent="0.25">
      <c r="A5" s="5" t="s">
        <v>11</v>
      </c>
      <c r="B5" s="5" t="s">
        <v>12</v>
      </c>
      <c r="C5" s="5" t="s">
        <v>58</v>
      </c>
      <c r="D5" s="5" t="s">
        <v>13</v>
      </c>
      <c r="E5" s="5" t="s">
        <v>14</v>
      </c>
      <c r="H5" s="14" t="s">
        <v>40</v>
      </c>
      <c r="I5" s="15"/>
      <c r="J5" s="15"/>
    </row>
    <row r="6" spans="1:15" x14ac:dyDescent="0.25">
      <c r="A6" s="5">
        <v>1</v>
      </c>
      <c r="B6" s="5">
        <v>5.0000000000000001E-4</v>
      </c>
      <c r="C6" s="5">
        <v>13.8</v>
      </c>
      <c r="D6" s="5">
        <v>49.7</v>
      </c>
      <c r="E6" s="5">
        <v>0.04</v>
      </c>
      <c r="H6" s="15"/>
      <c r="I6" s="15"/>
      <c r="J6" s="15"/>
    </row>
    <row r="7" spans="1:15" x14ac:dyDescent="0.25">
      <c r="A7" s="5">
        <v>1.5</v>
      </c>
      <c r="B7" s="5">
        <v>1.5E-3</v>
      </c>
      <c r="C7" s="5">
        <v>16.899999999999999</v>
      </c>
      <c r="D7" s="5">
        <v>60.8</v>
      </c>
      <c r="E7" s="5">
        <v>0.22</v>
      </c>
      <c r="H7" s="16" t="s">
        <v>15</v>
      </c>
      <c r="I7" s="16" t="s">
        <v>39</v>
      </c>
      <c r="J7" s="16"/>
    </row>
    <row r="8" spans="1:15" x14ac:dyDescent="0.25">
      <c r="A8" s="5">
        <v>2</v>
      </c>
      <c r="B8" s="5">
        <v>3.5999999999999999E-3</v>
      </c>
      <c r="C8" s="5">
        <v>19.5</v>
      </c>
      <c r="D8" s="5">
        <v>70.2</v>
      </c>
      <c r="E8" s="5">
        <v>0.69</v>
      </c>
      <c r="H8" s="13"/>
      <c r="I8" s="13"/>
      <c r="J8" s="15"/>
    </row>
    <row r="9" spans="1:15" x14ac:dyDescent="0.25">
      <c r="A9" s="5">
        <v>2.5</v>
      </c>
      <c r="B9" s="5">
        <v>7.1000000000000004E-3</v>
      </c>
      <c r="C9" s="5">
        <v>21.8</v>
      </c>
      <c r="D9" s="5">
        <v>78.5</v>
      </c>
      <c r="E9" s="5">
        <v>1.69</v>
      </c>
      <c r="H9" s="31" t="s">
        <v>23</v>
      </c>
      <c r="I9" s="31">
        <v>4</v>
      </c>
      <c r="J9" s="15"/>
    </row>
    <row r="10" spans="1:15" x14ac:dyDescent="0.25">
      <c r="A10" s="5">
        <v>3</v>
      </c>
      <c r="B10" s="5">
        <v>1.23E-2</v>
      </c>
      <c r="C10" s="5">
        <v>23.9</v>
      </c>
      <c r="D10" s="5">
        <v>86</v>
      </c>
      <c r="E10" s="5">
        <v>3.5</v>
      </c>
    </row>
    <row r="11" spans="1:15" x14ac:dyDescent="0.25">
      <c r="A11" s="5">
        <v>4</v>
      </c>
      <c r="B11" s="5">
        <v>2.92E-2</v>
      </c>
      <c r="C11" s="5">
        <v>27.5</v>
      </c>
      <c r="D11" s="5">
        <v>99</v>
      </c>
      <c r="E11" s="5">
        <v>11.1</v>
      </c>
    </row>
    <row r="12" spans="1:15" x14ac:dyDescent="0.25">
      <c r="A12" s="5">
        <v>5</v>
      </c>
      <c r="B12" s="5">
        <v>5.6899999999999999E-2</v>
      </c>
      <c r="C12" s="5">
        <v>30.8</v>
      </c>
      <c r="D12" s="5">
        <v>110.9</v>
      </c>
      <c r="E12" s="5">
        <v>27</v>
      </c>
    </row>
    <row r="13" spans="1:15" x14ac:dyDescent="0.25">
      <c r="A13" s="5">
        <v>6</v>
      </c>
      <c r="B13" s="5">
        <v>9.8400000000000001E-2</v>
      </c>
      <c r="C13" s="5">
        <v>33.700000000000003</v>
      </c>
      <c r="D13" s="5">
        <v>121.3</v>
      </c>
      <c r="E13" s="5">
        <v>56</v>
      </c>
    </row>
    <row r="14" spans="1:15" x14ac:dyDescent="0.25">
      <c r="A14" s="5">
        <v>7</v>
      </c>
      <c r="B14" s="5">
        <v>0.15620000000000001</v>
      </c>
      <c r="C14" s="5">
        <v>36.4</v>
      </c>
      <c r="D14" s="5">
        <v>131</v>
      </c>
      <c r="E14" s="5">
        <v>103.7</v>
      </c>
    </row>
    <row r="15" spans="1:15" x14ac:dyDescent="0.25">
      <c r="A15" s="5">
        <v>8</v>
      </c>
      <c r="B15" s="5">
        <v>0.23319999999999999</v>
      </c>
      <c r="C15" s="5">
        <v>39</v>
      </c>
      <c r="D15" s="5">
        <v>140.4</v>
      </c>
      <c r="E15" s="5">
        <v>176.9</v>
      </c>
    </row>
    <row r="16" spans="1:15" x14ac:dyDescent="0.25">
      <c r="A16" s="10" t="s">
        <v>35</v>
      </c>
    </row>
    <row r="18" spans="1:11" x14ac:dyDescent="0.25">
      <c r="A18" s="35" t="s">
        <v>32</v>
      </c>
      <c r="B18" s="35"/>
      <c r="C18" s="35"/>
    </row>
    <row r="22" spans="1:11" x14ac:dyDescent="0.25">
      <c r="G22" s="25" t="s">
        <v>36</v>
      </c>
      <c r="H22" s="12"/>
      <c r="I22" s="12"/>
      <c r="J22" s="12"/>
      <c r="K22" s="12"/>
    </row>
    <row r="23" spans="1:11" ht="15" customHeight="1" x14ac:dyDescent="0.25">
      <c r="G23" s="37" t="s">
        <v>53</v>
      </c>
      <c r="H23" s="37"/>
      <c r="I23" s="37"/>
      <c r="J23" s="37"/>
      <c r="K23" s="37"/>
    </row>
    <row r="24" spans="1:11" x14ac:dyDescent="0.25">
      <c r="G24" s="37"/>
      <c r="H24" s="37"/>
      <c r="I24" s="37"/>
      <c r="J24" s="37"/>
      <c r="K24" s="37"/>
    </row>
    <row r="25" spans="1:11" x14ac:dyDescent="0.25">
      <c r="G25" s="37"/>
      <c r="H25" s="37"/>
      <c r="I25" s="37"/>
      <c r="J25" s="37"/>
      <c r="K25" s="37"/>
    </row>
    <row r="26" spans="1:11" x14ac:dyDescent="0.25">
      <c r="G26" s="37"/>
      <c r="H26" s="37"/>
      <c r="I26" s="37"/>
      <c r="J26" s="37"/>
      <c r="K26" s="37"/>
    </row>
    <row r="27" spans="1:11" x14ac:dyDescent="0.25">
      <c r="G27" s="37"/>
      <c r="H27" s="37"/>
      <c r="I27" s="37"/>
      <c r="J27" s="37"/>
      <c r="K27" s="37"/>
    </row>
    <row r="28" spans="1:11" x14ac:dyDescent="0.25">
      <c r="G28" s="26" t="s">
        <v>37</v>
      </c>
      <c r="H28" s="12"/>
      <c r="I28" s="12"/>
      <c r="J28" s="12"/>
      <c r="K28" s="12"/>
    </row>
    <row r="46" spans="1:1" x14ac:dyDescent="0.25">
      <c r="A46" s="10" t="s">
        <v>33</v>
      </c>
    </row>
    <row r="47" spans="1:1" x14ac:dyDescent="0.25">
      <c r="A47" t="s">
        <v>34</v>
      </c>
    </row>
  </sheetData>
  <mergeCells count="4">
    <mergeCell ref="A18:C18"/>
    <mergeCell ref="C1:G1"/>
    <mergeCell ref="A1:B1"/>
    <mergeCell ref="G23:K27"/>
  </mergeCells>
  <hyperlinks>
    <hyperlink ref="A16" r:id="rId1" location="anchor-einwirkungen" xr:uid="{00000000-0004-0000-0100-000000000000}"/>
    <hyperlink ref="A46" r:id="rId2" xr:uid="{00000000-0004-0000-0100-000001000000}"/>
    <hyperlink ref="G28" r:id="rId3" xr:uid="{00000000-0004-0000-0100-000002000000}"/>
  </hyperlinks>
  <pageMargins left="0.7" right="0.7" top="0.75" bottom="0.75" header="0.3" footer="0.3"/>
  <pageSetup paperSize="9" orientation="portrait" r:id="rId4"/>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
  <sheetViews>
    <sheetView zoomScale="137" workbookViewId="0">
      <selection activeCell="A2" sqref="A2"/>
    </sheetView>
  </sheetViews>
  <sheetFormatPr baseColWidth="10" defaultColWidth="9.140625" defaultRowHeight="15" x14ac:dyDescent="0.25"/>
  <cols>
    <col min="1" max="1" width="21.42578125" customWidth="1"/>
    <col min="2" max="2" width="15.42578125" customWidth="1"/>
    <col min="3" max="3" width="15.85546875" customWidth="1"/>
    <col min="5" max="5" width="11.28515625" bestFit="1" customWidth="1"/>
  </cols>
  <sheetData>
    <row r="1" spans="1:8" ht="25.5" customHeight="1" x14ac:dyDescent="0.25">
      <c r="A1" s="17" t="s">
        <v>27</v>
      </c>
      <c r="B1" s="38" t="s">
        <v>60</v>
      </c>
      <c r="C1" s="38"/>
      <c r="D1" s="38"/>
      <c r="E1" s="38"/>
      <c r="F1" s="38"/>
      <c r="G1" s="38"/>
      <c r="H1" s="38"/>
    </row>
    <row r="3" spans="1:8" x14ac:dyDescent="0.25">
      <c r="A3" s="16" t="s">
        <v>41</v>
      </c>
      <c r="B3" s="16" t="s">
        <v>4</v>
      </c>
    </row>
    <row r="4" spans="1:8" x14ac:dyDescent="0.25">
      <c r="A4" s="15" t="s">
        <v>0</v>
      </c>
      <c r="B4" s="27">
        <v>400000</v>
      </c>
    </row>
    <row r="5" spans="1:8" x14ac:dyDescent="0.25">
      <c r="A5" s="15" t="s">
        <v>3</v>
      </c>
      <c r="B5" s="27">
        <v>80000</v>
      </c>
    </row>
    <row r="6" spans="1:8" x14ac:dyDescent="0.25">
      <c r="A6" s="15" t="s">
        <v>1</v>
      </c>
      <c r="B6" s="27">
        <v>220000</v>
      </c>
    </row>
    <row r="7" spans="1:8" x14ac:dyDescent="0.25">
      <c r="A7" s="15" t="s">
        <v>2</v>
      </c>
      <c r="B7" s="27">
        <v>70000</v>
      </c>
    </row>
    <row r="8" spans="1:8" x14ac:dyDescent="0.25">
      <c r="A8" s="15" t="s">
        <v>7</v>
      </c>
      <c r="B8" s="27">
        <v>230000</v>
      </c>
    </row>
    <row r="9" spans="1:8" x14ac:dyDescent="0.25">
      <c r="A9" s="13"/>
      <c r="B9" s="13"/>
      <c r="E9" s="2"/>
    </row>
    <row r="10" spans="1:8" x14ac:dyDescent="0.25">
      <c r="A10" s="13"/>
      <c r="B10" s="13"/>
    </row>
    <row r="11" spans="1:8" x14ac:dyDescent="0.25">
      <c r="A11" s="13"/>
      <c r="B11" s="13"/>
    </row>
    <row r="20" spans="1:1" x14ac:dyDescent="0.25">
      <c r="A20" s="1"/>
    </row>
  </sheetData>
  <mergeCells count="1">
    <mergeCell ref="B1:H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8"/>
  <sheetViews>
    <sheetView zoomScale="130" zoomScaleNormal="130" workbookViewId="0"/>
  </sheetViews>
  <sheetFormatPr baseColWidth="10" defaultColWidth="9.140625" defaultRowHeight="15" x14ac:dyDescent="0.25"/>
  <cols>
    <col min="1" max="1" width="22.140625" customWidth="1"/>
    <col min="2" max="2" width="12" bestFit="1" customWidth="1"/>
    <col min="3" max="3" width="24.140625" bestFit="1" customWidth="1"/>
    <col min="13" max="13" width="20.42578125" customWidth="1"/>
    <col min="14" max="14" width="27.7109375" bestFit="1" customWidth="1"/>
  </cols>
  <sheetData>
    <row r="1" spans="1:14" ht="21.75" customHeight="1" x14ac:dyDescent="0.25"/>
    <row r="2" spans="1:14" x14ac:dyDescent="0.25">
      <c r="A2" s="38" t="s">
        <v>28</v>
      </c>
      <c r="B2" s="38"/>
      <c r="C2" s="38"/>
    </row>
    <row r="3" spans="1:14" x14ac:dyDescent="0.25">
      <c r="A3" s="39" t="s">
        <v>61</v>
      </c>
      <c r="B3" s="39"/>
      <c r="C3" s="39"/>
      <c r="D3" s="39"/>
      <c r="E3" s="39"/>
      <c r="F3" s="39"/>
      <c r="G3" s="39"/>
      <c r="H3" s="39"/>
      <c r="I3" s="39"/>
      <c r="J3" s="39"/>
    </row>
    <row r="4" spans="1:14" x14ac:dyDescent="0.25">
      <c r="A4" s="39"/>
      <c r="B4" s="39"/>
      <c r="C4" s="39"/>
      <c r="D4" s="39"/>
      <c r="E4" s="39"/>
      <c r="F4" s="39"/>
      <c r="G4" s="39"/>
      <c r="H4" s="39"/>
      <c r="I4" s="39"/>
      <c r="J4" s="39"/>
    </row>
    <row r="5" spans="1:14" x14ac:dyDescent="0.25">
      <c r="A5" s="39"/>
      <c r="B5" s="39"/>
      <c r="C5" s="39"/>
      <c r="D5" s="39"/>
      <c r="E5" s="39"/>
      <c r="F5" s="39"/>
      <c r="G5" s="39"/>
      <c r="H5" s="39"/>
      <c r="I5" s="39"/>
      <c r="J5" s="39"/>
    </row>
    <row r="6" spans="1:14" ht="21.75" customHeight="1" x14ac:dyDescent="0.25">
      <c r="A6" s="39"/>
      <c r="B6" s="39"/>
      <c r="C6" s="39"/>
      <c r="D6" s="39"/>
      <c r="E6" s="39"/>
      <c r="F6" s="39"/>
      <c r="G6" s="39"/>
      <c r="H6" s="39"/>
      <c r="I6" s="39"/>
      <c r="J6" s="39"/>
    </row>
    <row r="7" spans="1:14" x14ac:dyDescent="0.25">
      <c r="D7" s="2"/>
      <c r="L7" s="1" t="s">
        <v>54</v>
      </c>
    </row>
    <row r="9" spans="1:14" x14ac:dyDescent="0.25">
      <c r="A9" s="16" t="s">
        <v>16</v>
      </c>
      <c r="B9" s="15" t="s">
        <v>5</v>
      </c>
      <c r="C9" s="15" t="s">
        <v>6</v>
      </c>
      <c r="D9" t="s">
        <v>42</v>
      </c>
      <c r="L9" s="5"/>
      <c r="M9" s="6" t="s">
        <v>14</v>
      </c>
      <c r="N9" s="6" t="s">
        <v>62</v>
      </c>
    </row>
    <row r="10" spans="1:14" x14ac:dyDescent="0.25">
      <c r="A10" s="16"/>
      <c r="B10" s="15">
        <v>1</v>
      </c>
      <c r="C10" s="18">
        <v>0</v>
      </c>
      <c r="L10" s="5">
        <v>1</v>
      </c>
      <c r="M10" s="5">
        <v>0.04</v>
      </c>
      <c r="N10" s="7">
        <f t="shared" ref="N10:N17" si="0">MIN(M10/$M$16,1)</f>
        <v>3.8572806171648989E-4</v>
      </c>
    </row>
    <row r="11" spans="1:14" x14ac:dyDescent="0.25">
      <c r="A11" s="16"/>
      <c r="B11" s="15">
        <v>2</v>
      </c>
      <c r="C11" s="18">
        <f>N11</f>
        <v>6.6538090646094498E-3</v>
      </c>
      <c r="L11" s="5">
        <v>2</v>
      </c>
      <c r="M11" s="5">
        <v>0.69</v>
      </c>
      <c r="N11" s="7">
        <f t="shared" si="0"/>
        <v>6.6538090646094498E-3</v>
      </c>
    </row>
    <row r="12" spans="1:14" x14ac:dyDescent="0.25">
      <c r="A12" s="16"/>
      <c r="B12" s="15">
        <v>3</v>
      </c>
      <c r="C12" s="18">
        <f>N12</f>
        <v>3.3751205400192864E-2</v>
      </c>
      <c r="L12" s="5">
        <v>3</v>
      </c>
      <c r="M12" s="5">
        <v>3.5</v>
      </c>
      <c r="N12" s="7">
        <f t="shared" si="0"/>
        <v>3.3751205400192864E-2</v>
      </c>
    </row>
    <row r="13" spans="1:14" x14ac:dyDescent="0.25">
      <c r="A13" s="16"/>
      <c r="B13" s="15">
        <v>4</v>
      </c>
      <c r="C13" s="18">
        <f>N13</f>
        <v>0.10703953712632594</v>
      </c>
      <c r="L13" s="5">
        <v>4</v>
      </c>
      <c r="M13" s="5">
        <v>11.1</v>
      </c>
      <c r="N13" s="7">
        <f t="shared" si="0"/>
        <v>0.10703953712632594</v>
      </c>
    </row>
    <row r="14" spans="1:14" x14ac:dyDescent="0.25">
      <c r="A14" s="16"/>
      <c r="B14" s="15">
        <v>5</v>
      </c>
      <c r="C14" s="18">
        <f>N14</f>
        <v>0.26036644165863065</v>
      </c>
      <c r="L14" s="5">
        <v>5</v>
      </c>
      <c r="M14" s="5">
        <v>27</v>
      </c>
      <c r="N14" s="7">
        <f t="shared" si="0"/>
        <v>0.26036644165863065</v>
      </c>
    </row>
    <row r="15" spans="1:14" x14ac:dyDescent="0.25">
      <c r="A15" s="16"/>
      <c r="B15" s="15">
        <v>6</v>
      </c>
      <c r="C15" s="18">
        <v>1</v>
      </c>
      <c r="L15" s="5">
        <v>6</v>
      </c>
      <c r="M15" s="5">
        <v>56</v>
      </c>
      <c r="N15" s="7">
        <f t="shared" si="0"/>
        <v>0.54001928640308583</v>
      </c>
    </row>
    <row r="16" spans="1:14" x14ac:dyDescent="0.25">
      <c r="A16" s="16"/>
      <c r="B16" s="15">
        <v>7</v>
      </c>
      <c r="C16" s="18">
        <f>N16</f>
        <v>1</v>
      </c>
      <c r="L16" s="5">
        <v>7</v>
      </c>
      <c r="M16" s="5">
        <v>103.7</v>
      </c>
      <c r="N16" s="7">
        <f t="shared" si="0"/>
        <v>1</v>
      </c>
    </row>
    <row r="17" spans="1:14" x14ac:dyDescent="0.25">
      <c r="A17" s="16"/>
      <c r="B17" s="15">
        <v>8</v>
      </c>
      <c r="C17" s="18">
        <f>N17</f>
        <v>1</v>
      </c>
      <c r="L17" s="5">
        <v>8</v>
      </c>
      <c r="M17" s="5">
        <v>176.9</v>
      </c>
      <c r="N17" s="7">
        <f t="shared" si="0"/>
        <v>1</v>
      </c>
    </row>
    <row r="18" spans="1:14" x14ac:dyDescent="0.25">
      <c r="A18" s="1"/>
      <c r="C18" s="3"/>
    </row>
    <row r="19" spans="1:14" x14ac:dyDescent="0.25">
      <c r="A19" s="16" t="s">
        <v>3</v>
      </c>
      <c r="B19" s="15" t="s">
        <v>5</v>
      </c>
      <c r="C19" s="18" t="s">
        <v>6</v>
      </c>
      <c r="D19" s="40" t="s">
        <v>44</v>
      </c>
      <c r="E19" s="40"/>
      <c r="F19" s="40"/>
      <c r="G19" s="40"/>
      <c r="H19" s="40"/>
      <c r="I19" s="40"/>
    </row>
    <row r="20" spans="1:14" x14ac:dyDescent="0.25">
      <c r="A20" s="16"/>
      <c r="B20" s="15">
        <v>1</v>
      </c>
      <c r="C20" s="18">
        <v>1.4814814814814814E-3</v>
      </c>
      <c r="D20" s="40"/>
      <c r="E20" s="40"/>
      <c r="F20" s="40"/>
      <c r="G20" s="40"/>
      <c r="H20" s="40"/>
      <c r="I20" s="40"/>
    </row>
    <row r="21" spans="1:14" x14ac:dyDescent="0.25">
      <c r="A21" s="16"/>
      <c r="B21" s="15">
        <v>2</v>
      </c>
      <c r="C21" s="18">
        <v>2.5555555555555554E-2</v>
      </c>
      <c r="D21" s="40"/>
      <c r="E21" s="40"/>
      <c r="F21" s="40"/>
      <c r="G21" s="40"/>
      <c r="H21" s="40"/>
      <c r="I21" s="40"/>
    </row>
    <row r="22" spans="1:14" x14ac:dyDescent="0.25">
      <c r="A22" s="16"/>
      <c r="B22" s="15">
        <v>3</v>
      </c>
      <c r="C22" s="18">
        <v>0.12962962962962962</v>
      </c>
      <c r="D22" s="40"/>
      <c r="E22" s="40"/>
      <c r="F22" s="40"/>
      <c r="G22" s="40"/>
      <c r="H22" s="40"/>
      <c r="I22" s="40"/>
    </row>
    <row r="23" spans="1:14" x14ac:dyDescent="0.25">
      <c r="A23" s="16"/>
      <c r="B23" s="15">
        <v>4</v>
      </c>
      <c r="C23" s="18">
        <v>1</v>
      </c>
    </row>
    <row r="24" spans="1:14" x14ac:dyDescent="0.25">
      <c r="A24" s="16"/>
      <c r="B24" s="15">
        <v>5</v>
      </c>
      <c r="C24" s="18">
        <v>1</v>
      </c>
    </row>
    <row r="25" spans="1:14" x14ac:dyDescent="0.25">
      <c r="A25" s="16"/>
      <c r="B25" s="15">
        <v>6</v>
      </c>
      <c r="C25" s="18">
        <v>1</v>
      </c>
    </row>
    <row r="26" spans="1:14" x14ac:dyDescent="0.25">
      <c r="A26" s="16"/>
      <c r="B26" s="15">
        <v>7</v>
      </c>
      <c r="C26" s="18">
        <f>N16</f>
        <v>1</v>
      </c>
    </row>
    <row r="27" spans="1:14" x14ac:dyDescent="0.25">
      <c r="A27" s="16"/>
      <c r="B27" s="15">
        <v>8</v>
      </c>
      <c r="C27" s="18">
        <f>N17</f>
        <v>1</v>
      </c>
    </row>
    <row r="28" spans="1:14" x14ac:dyDescent="0.25">
      <c r="A28" s="1"/>
      <c r="C28" s="3"/>
    </row>
    <row r="29" spans="1:14" x14ac:dyDescent="0.25">
      <c r="A29" s="16" t="s">
        <v>1</v>
      </c>
      <c r="B29" s="15" t="s">
        <v>5</v>
      </c>
      <c r="C29" s="18" t="s">
        <v>6</v>
      </c>
      <c r="D29" t="s">
        <v>43</v>
      </c>
    </row>
    <row r="30" spans="1:14" x14ac:dyDescent="0.25">
      <c r="A30" s="16"/>
      <c r="B30" s="15">
        <v>1</v>
      </c>
      <c r="C30" s="18">
        <v>7.1428571428571429E-4</v>
      </c>
    </row>
    <row r="31" spans="1:14" x14ac:dyDescent="0.25">
      <c r="A31" s="16"/>
      <c r="B31" s="15">
        <v>2</v>
      </c>
      <c r="C31" s="18">
        <v>7.1428571428571429E-4</v>
      </c>
    </row>
    <row r="32" spans="1:14" x14ac:dyDescent="0.25">
      <c r="A32" s="16"/>
      <c r="B32" s="15">
        <v>3</v>
      </c>
      <c r="C32" s="18">
        <v>6.25E-2</v>
      </c>
    </row>
    <row r="33" spans="1:9" x14ac:dyDescent="0.25">
      <c r="A33" s="16"/>
      <c r="B33" s="15">
        <v>4</v>
      </c>
      <c r="C33" s="18">
        <v>0.1982142857142857</v>
      </c>
    </row>
    <row r="34" spans="1:9" x14ac:dyDescent="0.25">
      <c r="A34" s="16"/>
      <c r="B34" s="15">
        <v>5</v>
      </c>
      <c r="C34" s="18">
        <v>0.48214285714285715</v>
      </c>
    </row>
    <row r="35" spans="1:9" x14ac:dyDescent="0.25">
      <c r="A35" s="16"/>
      <c r="B35" s="15">
        <v>6</v>
      </c>
      <c r="C35" s="18">
        <v>1</v>
      </c>
    </row>
    <row r="36" spans="1:9" x14ac:dyDescent="0.25">
      <c r="A36" s="16"/>
      <c r="B36" s="15">
        <v>7</v>
      </c>
      <c r="C36" s="18">
        <f>N16</f>
        <v>1</v>
      </c>
    </row>
    <row r="37" spans="1:9" x14ac:dyDescent="0.25">
      <c r="A37" s="16"/>
      <c r="B37" s="15">
        <v>8</v>
      </c>
      <c r="C37" s="18">
        <f>N17</f>
        <v>1</v>
      </c>
    </row>
    <row r="38" spans="1:9" x14ac:dyDescent="0.25">
      <c r="A38" s="1"/>
      <c r="C38" s="3"/>
    </row>
    <row r="39" spans="1:9" ht="15" customHeight="1" x14ac:dyDescent="0.25">
      <c r="A39" s="16" t="s">
        <v>46</v>
      </c>
      <c r="B39" s="15" t="s">
        <v>5</v>
      </c>
      <c r="C39" s="18" t="s">
        <v>6</v>
      </c>
      <c r="D39" s="40" t="s">
        <v>47</v>
      </c>
      <c r="E39" s="40"/>
      <c r="F39" s="40"/>
      <c r="G39" s="40"/>
      <c r="H39" s="40"/>
      <c r="I39" s="40"/>
    </row>
    <row r="40" spans="1:9" x14ac:dyDescent="0.25">
      <c r="A40" s="16"/>
      <c r="B40" s="15">
        <v>1</v>
      </c>
      <c r="C40" s="18">
        <v>0.1</v>
      </c>
      <c r="D40" s="40"/>
      <c r="E40" s="40"/>
      <c r="F40" s="40"/>
      <c r="G40" s="40"/>
      <c r="H40" s="40"/>
      <c r="I40" s="40"/>
    </row>
    <row r="41" spans="1:9" x14ac:dyDescent="0.25">
      <c r="A41" s="16"/>
      <c r="B41" s="15">
        <v>2</v>
      </c>
      <c r="C41" s="18">
        <v>0.3</v>
      </c>
      <c r="D41" s="40"/>
      <c r="E41" s="40"/>
      <c r="F41" s="40"/>
      <c r="G41" s="40"/>
      <c r="H41" s="40"/>
      <c r="I41" s="40"/>
    </row>
    <row r="42" spans="1:9" x14ac:dyDescent="0.25">
      <c r="A42" s="16"/>
      <c r="B42" s="15">
        <v>3</v>
      </c>
      <c r="C42" s="18">
        <v>0.8</v>
      </c>
      <c r="D42" s="40"/>
      <c r="E42" s="40"/>
      <c r="F42" s="40"/>
      <c r="G42" s="40"/>
      <c r="H42" s="40"/>
      <c r="I42" s="40"/>
    </row>
    <row r="43" spans="1:9" x14ac:dyDescent="0.25">
      <c r="A43" s="16"/>
      <c r="B43" s="15">
        <v>4</v>
      </c>
      <c r="C43" s="18">
        <v>1</v>
      </c>
    </row>
    <row r="44" spans="1:9" x14ac:dyDescent="0.25">
      <c r="A44" s="16"/>
      <c r="B44" s="15">
        <v>5</v>
      </c>
      <c r="C44" s="18">
        <v>1</v>
      </c>
    </row>
    <row r="45" spans="1:9" x14ac:dyDescent="0.25">
      <c r="A45" s="16"/>
      <c r="B45" s="15">
        <v>6</v>
      </c>
      <c r="C45" s="18">
        <v>1</v>
      </c>
    </row>
    <row r="46" spans="1:9" x14ac:dyDescent="0.25">
      <c r="A46" s="16"/>
      <c r="B46" s="15">
        <v>7</v>
      </c>
      <c r="C46" s="18">
        <f>N16</f>
        <v>1</v>
      </c>
    </row>
    <row r="47" spans="1:9" x14ac:dyDescent="0.25">
      <c r="A47" s="16"/>
      <c r="B47" s="15">
        <v>8</v>
      </c>
      <c r="C47" s="18">
        <f>N17</f>
        <v>1</v>
      </c>
    </row>
    <row r="48" spans="1:9" x14ac:dyDescent="0.25">
      <c r="A48" s="1"/>
      <c r="B48" s="1"/>
      <c r="C48" s="4"/>
    </row>
    <row r="49" spans="1:4" x14ac:dyDescent="0.25">
      <c r="A49" s="16" t="s">
        <v>7</v>
      </c>
      <c r="B49" s="15" t="s">
        <v>5</v>
      </c>
      <c r="C49" s="18" t="s">
        <v>6</v>
      </c>
      <c r="D49" t="s">
        <v>45</v>
      </c>
    </row>
    <row r="50" spans="1:4" x14ac:dyDescent="0.25">
      <c r="A50" s="16"/>
      <c r="B50" s="15">
        <v>1</v>
      </c>
      <c r="C50" s="18">
        <v>0</v>
      </c>
    </row>
    <row r="51" spans="1:4" x14ac:dyDescent="0.25">
      <c r="A51" s="16"/>
      <c r="B51" s="15">
        <v>2</v>
      </c>
      <c r="C51" s="18">
        <v>0</v>
      </c>
    </row>
    <row r="52" spans="1:4" x14ac:dyDescent="0.25">
      <c r="A52" s="16"/>
      <c r="B52" s="15">
        <v>3</v>
      </c>
      <c r="C52" s="18">
        <v>0</v>
      </c>
    </row>
    <row r="53" spans="1:4" x14ac:dyDescent="0.25">
      <c r="A53" s="16"/>
      <c r="B53" s="15">
        <v>4</v>
      </c>
      <c r="C53" s="18">
        <v>0.10703953712632594</v>
      </c>
    </row>
    <row r="54" spans="1:4" x14ac:dyDescent="0.25">
      <c r="A54" s="16"/>
      <c r="B54" s="15">
        <v>5</v>
      </c>
      <c r="C54" s="18">
        <v>0.26036644165863065</v>
      </c>
    </row>
    <row r="55" spans="1:4" x14ac:dyDescent="0.25">
      <c r="A55" s="16"/>
      <c r="B55" s="15">
        <v>6</v>
      </c>
      <c r="C55" s="18">
        <v>0.54001928640308583</v>
      </c>
    </row>
    <row r="56" spans="1:4" x14ac:dyDescent="0.25">
      <c r="A56" s="16"/>
      <c r="B56" s="15">
        <v>7</v>
      </c>
      <c r="C56" s="18">
        <v>1</v>
      </c>
    </row>
    <row r="57" spans="1:4" x14ac:dyDescent="0.25">
      <c r="A57" s="16"/>
      <c r="B57" s="15">
        <v>8</v>
      </c>
      <c r="C57" s="18">
        <f>N17</f>
        <v>1</v>
      </c>
    </row>
    <row r="58" spans="1:4" x14ac:dyDescent="0.25">
      <c r="A58" s="1"/>
    </row>
  </sheetData>
  <mergeCells count="4">
    <mergeCell ref="A3:J6"/>
    <mergeCell ref="A2:C2"/>
    <mergeCell ref="D19:I22"/>
    <mergeCell ref="D39:I4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62"/>
  <sheetViews>
    <sheetView zoomScale="130" zoomScaleNormal="130" workbookViewId="0">
      <selection activeCell="G7" sqref="G7"/>
    </sheetView>
  </sheetViews>
  <sheetFormatPr baseColWidth="10" defaultColWidth="9.140625" defaultRowHeight="15" x14ac:dyDescent="0.25"/>
  <cols>
    <col min="1" max="1" width="27.42578125" bestFit="1" customWidth="1"/>
    <col min="2" max="2" width="20.42578125" customWidth="1"/>
    <col min="3" max="3" width="17.7109375" customWidth="1"/>
    <col min="4" max="4" width="14.7109375" customWidth="1"/>
    <col min="6" max="6" width="17.42578125" customWidth="1"/>
    <col min="7" max="7" width="32.85546875" customWidth="1"/>
  </cols>
  <sheetData>
    <row r="2" spans="1:17" ht="19.5" customHeight="1" x14ac:dyDescent="0.25">
      <c r="A2" s="19" t="s">
        <v>8</v>
      </c>
    </row>
    <row r="3" spans="1:17" ht="67.5" customHeight="1" x14ac:dyDescent="0.25">
      <c r="A3" s="41" t="s">
        <v>63</v>
      </c>
      <c r="B3" s="41"/>
      <c r="C3" s="41"/>
      <c r="D3" s="41"/>
      <c r="E3" s="41"/>
      <c r="F3" s="41"/>
      <c r="G3" s="11"/>
      <c r="H3" s="11"/>
      <c r="I3" s="11"/>
      <c r="J3" s="11"/>
      <c r="K3" s="11"/>
      <c r="L3" s="11"/>
      <c r="M3" s="11"/>
      <c r="N3" s="11"/>
    </row>
    <row r="4" spans="1:17" x14ac:dyDescent="0.25">
      <c r="A4" s="11"/>
      <c r="B4" s="11"/>
      <c r="C4" s="11"/>
      <c r="D4" s="11"/>
      <c r="E4" s="11"/>
      <c r="F4" s="11"/>
      <c r="G4" s="11"/>
      <c r="H4" s="11"/>
      <c r="I4" s="11"/>
      <c r="J4" s="11"/>
      <c r="K4" s="11"/>
      <c r="L4" s="11"/>
      <c r="M4" s="11"/>
      <c r="N4" s="11"/>
    </row>
    <row r="5" spans="1:17" ht="15" customHeight="1" x14ac:dyDescent="0.25">
      <c r="A5" s="11"/>
      <c r="B5" s="11"/>
      <c r="C5" s="11"/>
      <c r="D5" s="11"/>
      <c r="E5" s="11"/>
      <c r="F5" s="11"/>
      <c r="G5" s="11"/>
      <c r="H5" s="11"/>
      <c r="I5" s="11"/>
      <c r="J5" s="11"/>
      <c r="K5" s="11"/>
      <c r="L5" s="11"/>
      <c r="M5" s="11"/>
      <c r="N5" s="11"/>
    </row>
    <row r="7" spans="1:17" x14ac:dyDescent="0.25">
      <c r="A7" s="15"/>
      <c r="B7" s="16" t="s">
        <v>20</v>
      </c>
      <c r="C7" s="16" t="s">
        <v>65</v>
      </c>
      <c r="D7" s="16" t="s">
        <v>21</v>
      </c>
      <c r="E7" s="15"/>
      <c r="F7" s="16" t="s">
        <v>22</v>
      </c>
      <c r="G7" s="16" t="s">
        <v>49</v>
      </c>
    </row>
    <row r="8" spans="1:17" x14ac:dyDescent="0.25">
      <c r="A8" s="15" t="s">
        <v>16</v>
      </c>
      <c r="B8" s="15">
        <f>'2. Gefahrenpotenzial'!$I$8</f>
        <v>0</v>
      </c>
      <c r="C8" s="22">
        <f>'3. Schadenpotenzial'!B4</f>
        <v>400000</v>
      </c>
      <c r="D8" s="18" t="e">
        <f>VLOOKUP('5. Risiko'!B8,'4. Verletzlichkeit'!B10:C17,2,FALSE)</f>
        <v>#N/A</v>
      </c>
      <c r="E8" s="15"/>
      <c r="F8" s="20" t="e">
        <f>C8*D8</f>
        <v>#N/A</v>
      </c>
      <c r="G8" s="23" t="e">
        <f>F8/50</f>
        <v>#N/A</v>
      </c>
    </row>
    <row r="9" spans="1:17" x14ac:dyDescent="0.25">
      <c r="A9" s="15" t="s">
        <v>3</v>
      </c>
      <c r="B9" s="15">
        <f>'2. Gefahrenpotenzial'!$I$8</f>
        <v>0</v>
      </c>
      <c r="C9" s="22">
        <f>'3. Schadenpotenzial'!B5</f>
        <v>80000</v>
      </c>
      <c r="D9" s="18" t="e">
        <f>VLOOKUP('5. Risiko'!B9,'4. Verletzlichkeit'!B20:C27,2,FALSE)</f>
        <v>#N/A</v>
      </c>
      <c r="E9" s="21"/>
      <c r="F9" s="20" t="e">
        <f t="shared" ref="F9:F12" si="0">C9*D9</f>
        <v>#N/A</v>
      </c>
      <c r="G9" s="23" t="e">
        <f t="shared" ref="G9:G12" si="1">F9/50</f>
        <v>#N/A</v>
      </c>
    </row>
    <row r="10" spans="1:17" x14ac:dyDescent="0.25">
      <c r="A10" s="15" t="s">
        <v>1</v>
      </c>
      <c r="B10" s="15">
        <f>'2. Gefahrenpotenzial'!$I$8</f>
        <v>0</v>
      </c>
      <c r="C10" s="22">
        <f>'3. Schadenpotenzial'!B6</f>
        <v>220000</v>
      </c>
      <c r="D10" s="18" t="e">
        <f>VLOOKUP('5. Risiko'!B10,'4. Verletzlichkeit'!B30:C37,2,FALSE)</f>
        <v>#N/A</v>
      </c>
      <c r="E10" s="15"/>
      <c r="F10" s="20" t="e">
        <f t="shared" si="0"/>
        <v>#N/A</v>
      </c>
      <c r="G10" s="23" t="e">
        <f t="shared" si="1"/>
        <v>#N/A</v>
      </c>
    </row>
    <row r="11" spans="1:17" x14ac:dyDescent="0.25">
      <c r="A11" s="15" t="s">
        <v>46</v>
      </c>
      <c r="B11" s="15">
        <f>'2. Gefahrenpotenzial'!$I$8</f>
        <v>0</v>
      </c>
      <c r="C11" s="22">
        <f>'3. Schadenpotenzial'!B7</f>
        <v>70000</v>
      </c>
      <c r="D11" s="18" t="e">
        <f>VLOOKUP('5. Risiko'!B11,'4. Verletzlichkeit'!B40:C47,2,FALSE)</f>
        <v>#N/A</v>
      </c>
      <c r="E11" s="15"/>
      <c r="F11" s="20" t="e">
        <f t="shared" si="0"/>
        <v>#N/A</v>
      </c>
      <c r="G11" s="23" t="e">
        <f t="shared" si="1"/>
        <v>#N/A</v>
      </c>
      <c r="Q11" s="1"/>
    </row>
    <row r="12" spans="1:17" x14ac:dyDescent="0.25">
      <c r="A12" s="15" t="s">
        <v>7</v>
      </c>
      <c r="B12" s="15">
        <f>'2. Gefahrenpotenzial'!$I$8</f>
        <v>0</v>
      </c>
      <c r="C12" s="22">
        <f>'3. Schadenpotenzial'!B8</f>
        <v>230000</v>
      </c>
      <c r="D12" s="18" t="e">
        <f>VLOOKUP('5. Risiko'!B12,'4. Verletzlichkeit'!B50:C57,2,FALSE)</f>
        <v>#N/A</v>
      </c>
      <c r="E12" s="15"/>
      <c r="F12" s="20" t="e">
        <f t="shared" si="0"/>
        <v>#N/A</v>
      </c>
      <c r="G12" s="23" t="e">
        <f t="shared" si="1"/>
        <v>#N/A</v>
      </c>
    </row>
    <row r="13" spans="1:17" x14ac:dyDescent="0.25">
      <c r="Q13" s="1"/>
    </row>
    <row r="14" spans="1:17" x14ac:dyDescent="0.25">
      <c r="D14" s="3"/>
    </row>
    <row r="15" spans="1:17" x14ac:dyDescent="0.25">
      <c r="D15" s="3"/>
    </row>
    <row r="16" spans="1:17" x14ac:dyDescent="0.25">
      <c r="D16" s="3"/>
    </row>
    <row r="17" spans="1:4" x14ac:dyDescent="0.25">
      <c r="D17" s="3"/>
    </row>
    <row r="18" spans="1:4" x14ac:dyDescent="0.25">
      <c r="D18" s="3"/>
    </row>
    <row r="19" spans="1:4" x14ac:dyDescent="0.25">
      <c r="D19" s="3"/>
    </row>
    <row r="20" spans="1:4" x14ac:dyDescent="0.25">
      <c r="A20" s="25" t="s">
        <v>48</v>
      </c>
      <c r="B20" s="12"/>
      <c r="C20" s="12"/>
      <c r="D20" s="3"/>
    </row>
    <row r="21" spans="1:4" ht="76.5" customHeight="1" x14ac:dyDescent="0.25">
      <c r="A21" s="42" t="s">
        <v>64</v>
      </c>
      <c r="B21" s="42"/>
      <c r="C21" s="42"/>
      <c r="D21" s="3"/>
    </row>
    <row r="22" spans="1:4" x14ac:dyDescent="0.25">
      <c r="D22" s="3"/>
    </row>
    <row r="23" spans="1:4" x14ac:dyDescent="0.25">
      <c r="D23" s="3"/>
    </row>
    <row r="24" spans="1:4" x14ac:dyDescent="0.25">
      <c r="D24" s="3"/>
    </row>
    <row r="25" spans="1:4" x14ac:dyDescent="0.25">
      <c r="D25" s="3"/>
    </row>
    <row r="26" spans="1:4" x14ac:dyDescent="0.25">
      <c r="D26" s="3"/>
    </row>
    <row r="27" spans="1:4" x14ac:dyDescent="0.25">
      <c r="D27" s="3"/>
    </row>
    <row r="28" spans="1:4" x14ac:dyDescent="0.25">
      <c r="D28" s="3"/>
    </row>
    <row r="29" spans="1:4" x14ac:dyDescent="0.25">
      <c r="D29" s="3"/>
    </row>
    <row r="30" spans="1:4" x14ac:dyDescent="0.25">
      <c r="D30" s="3"/>
    </row>
    <row r="31" spans="1:4" x14ac:dyDescent="0.25">
      <c r="D31" s="3"/>
    </row>
    <row r="32" spans="1:4" x14ac:dyDescent="0.25">
      <c r="D32" s="3"/>
    </row>
    <row r="33" spans="4:4" x14ac:dyDescent="0.25">
      <c r="D33" s="3"/>
    </row>
    <row r="34" spans="4:4" x14ac:dyDescent="0.25">
      <c r="D34" s="3"/>
    </row>
    <row r="35" spans="4:4" x14ac:dyDescent="0.25">
      <c r="D35" s="3"/>
    </row>
    <row r="36" spans="4:4" x14ac:dyDescent="0.25">
      <c r="D36" s="3"/>
    </row>
    <row r="37" spans="4:4" x14ac:dyDescent="0.25">
      <c r="D37" s="3"/>
    </row>
    <row r="38" spans="4:4" x14ac:dyDescent="0.25">
      <c r="D38" s="3"/>
    </row>
    <row r="39" spans="4:4" x14ac:dyDescent="0.25">
      <c r="D39" s="3"/>
    </row>
    <row r="40" spans="4:4" x14ac:dyDescent="0.25">
      <c r="D40" s="3"/>
    </row>
    <row r="41" spans="4:4" x14ac:dyDescent="0.25">
      <c r="D41" s="3"/>
    </row>
    <row r="42" spans="4:4" x14ac:dyDescent="0.25">
      <c r="D42" s="3"/>
    </row>
    <row r="43" spans="4:4" x14ac:dyDescent="0.25">
      <c r="D43" s="3"/>
    </row>
    <row r="44" spans="4:4" x14ac:dyDescent="0.25">
      <c r="D44" s="3"/>
    </row>
    <row r="45" spans="4:4" x14ac:dyDescent="0.25">
      <c r="D45" s="3"/>
    </row>
    <row r="46" spans="4:4" x14ac:dyDescent="0.25">
      <c r="D46" s="3"/>
    </row>
    <row r="47" spans="4:4" x14ac:dyDescent="0.25">
      <c r="D47" s="3"/>
    </row>
    <row r="48" spans="4:4" x14ac:dyDescent="0.25">
      <c r="D48" s="3"/>
    </row>
    <row r="49" spans="4:4" x14ac:dyDescent="0.25">
      <c r="D49" s="3"/>
    </row>
    <row r="50" spans="4:4" x14ac:dyDescent="0.25">
      <c r="D50" s="3"/>
    </row>
    <row r="51" spans="4:4" x14ac:dyDescent="0.25">
      <c r="D51" s="3"/>
    </row>
    <row r="52" spans="4:4" x14ac:dyDescent="0.25">
      <c r="D52" s="3"/>
    </row>
    <row r="53" spans="4:4" x14ac:dyDescent="0.25">
      <c r="D53" s="3"/>
    </row>
    <row r="54" spans="4:4" x14ac:dyDescent="0.25">
      <c r="D54" s="3"/>
    </row>
    <row r="55" spans="4:4" x14ac:dyDescent="0.25">
      <c r="D55" s="3"/>
    </row>
    <row r="56" spans="4:4" x14ac:dyDescent="0.25">
      <c r="D56" s="3"/>
    </row>
    <row r="57" spans="4:4" x14ac:dyDescent="0.25">
      <c r="D57" s="3"/>
    </row>
    <row r="58" spans="4:4" x14ac:dyDescent="0.25">
      <c r="D58" s="3"/>
    </row>
    <row r="59" spans="4:4" x14ac:dyDescent="0.25">
      <c r="D59" s="3"/>
    </row>
    <row r="60" spans="4:4" x14ac:dyDescent="0.25">
      <c r="D60" s="3"/>
    </row>
    <row r="61" spans="4:4" x14ac:dyDescent="0.25">
      <c r="D61" s="3"/>
    </row>
    <row r="62" spans="4:4" x14ac:dyDescent="0.25">
      <c r="D62" s="3"/>
    </row>
  </sheetData>
  <mergeCells count="2">
    <mergeCell ref="A3:F3"/>
    <mergeCell ref="A21:C2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6"/>
  <sheetViews>
    <sheetView zoomScale="141" workbookViewId="0"/>
  </sheetViews>
  <sheetFormatPr baseColWidth="10" defaultColWidth="9.140625" defaultRowHeight="15" x14ac:dyDescent="0.25"/>
  <cols>
    <col min="1" max="1" width="9" customWidth="1"/>
    <col min="2" max="2" width="27.42578125" customWidth="1"/>
    <col min="3" max="3" width="52.85546875" customWidth="1"/>
    <col min="4" max="4" width="17.42578125" customWidth="1"/>
    <col min="5" max="5" width="25.7109375" customWidth="1"/>
  </cols>
  <sheetData>
    <row r="2" spans="1:5" ht="35.25" customHeight="1" x14ac:dyDescent="0.25">
      <c r="A2" s="32" t="s">
        <v>29</v>
      </c>
      <c r="B2" s="32"/>
      <c r="C2" s="41" t="s">
        <v>67</v>
      </c>
      <c r="D2" s="41"/>
    </row>
    <row r="5" spans="1:5" x14ac:dyDescent="0.25">
      <c r="B5" s="16" t="s">
        <v>41</v>
      </c>
      <c r="C5" s="16" t="s">
        <v>10</v>
      </c>
      <c r="D5" s="16" t="s">
        <v>9</v>
      </c>
      <c r="E5" s="16" t="s">
        <v>51</v>
      </c>
    </row>
    <row r="6" spans="1:5" x14ac:dyDescent="0.25">
      <c r="B6" s="15" t="s">
        <v>16</v>
      </c>
      <c r="C6" s="15" t="s">
        <v>31</v>
      </c>
      <c r="D6" s="28">
        <v>40000</v>
      </c>
      <c r="E6" s="12">
        <v>5</v>
      </c>
    </row>
    <row r="7" spans="1:5" x14ac:dyDescent="0.25">
      <c r="B7" s="15" t="s">
        <v>3</v>
      </c>
      <c r="C7" s="15" t="s">
        <v>18</v>
      </c>
      <c r="D7" s="28">
        <v>40000</v>
      </c>
      <c r="E7" s="12">
        <v>7</v>
      </c>
    </row>
    <row r="8" spans="1:5" x14ac:dyDescent="0.25">
      <c r="B8" s="15" t="s">
        <v>1</v>
      </c>
      <c r="C8" s="15" t="s">
        <v>30</v>
      </c>
      <c r="D8" s="28">
        <v>30000</v>
      </c>
      <c r="E8" s="12">
        <v>5</v>
      </c>
    </row>
    <row r="9" spans="1:5" x14ac:dyDescent="0.25">
      <c r="B9" s="15" t="s">
        <v>46</v>
      </c>
      <c r="C9" s="15" t="s">
        <v>55</v>
      </c>
      <c r="D9" s="28">
        <v>3000</v>
      </c>
      <c r="E9" s="12">
        <v>8</v>
      </c>
    </row>
    <row r="10" spans="1:5" x14ac:dyDescent="0.25">
      <c r="B10" s="15" t="s">
        <v>7</v>
      </c>
      <c r="C10" s="15" t="s">
        <v>50</v>
      </c>
      <c r="D10" s="28" t="s">
        <v>50</v>
      </c>
      <c r="E10" s="12"/>
    </row>
    <row r="11" spans="1:5" x14ac:dyDescent="0.25">
      <c r="B11" s="13"/>
      <c r="C11" s="13"/>
      <c r="D11" s="13"/>
      <c r="E11" s="13"/>
    </row>
    <row r="12" spans="1:5" x14ac:dyDescent="0.25">
      <c r="B12" s="13"/>
      <c r="C12" s="13"/>
      <c r="D12" s="13"/>
      <c r="E12" s="13"/>
    </row>
    <row r="13" spans="1:5" x14ac:dyDescent="0.25">
      <c r="B13" s="13"/>
      <c r="C13" s="13"/>
      <c r="D13" s="13"/>
      <c r="E13" s="13"/>
    </row>
    <row r="14" spans="1:5" x14ac:dyDescent="0.25">
      <c r="B14" s="13"/>
      <c r="C14" s="13"/>
      <c r="D14" s="13"/>
      <c r="E14" s="13"/>
    </row>
    <row r="15" spans="1:5" x14ac:dyDescent="0.25">
      <c r="B15" s="29"/>
      <c r="C15" s="13"/>
      <c r="D15" s="13"/>
      <c r="E15" s="13"/>
    </row>
    <row r="16" spans="1:5" x14ac:dyDescent="0.25">
      <c r="B16" s="13"/>
      <c r="C16" s="13"/>
      <c r="D16" s="13"/>
      <c r="E16" s="13"/>
    </row>
  </sheetData>
  <mergeCells count="1">
    <mergeCell ref="C2:D2"/>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8"/>
  <sheetViews>
    <sheetView zoomScale="120" zoomScaleNormal="120" workbookViewId="0">
      <selection activeCell="A3" sqref="A3"/>
    </sheetView>
  </sheetViews>
  <sheetFormatPr baseColWidth="10" defaultColWidth="9.140625" defaultRowHeight="15" x14ac:dyDescent="0.25"/>
  <cols>
    <col min="1" max="1" width="24" customWidth="1"/>
    <col min="2" max="2" width="13.140625" bestFit="1" customWidth="1"/>
    <col min="3" max="3" width="20.85546875" bestFit="1" customWidth="1"/>
    <col min="4" max="4" width="22.28515625" bestFit="1" customWidth="1"/>
    <col min="5" max="5" width="14.85546875" bestFit="1" customWidth="1"/>
    <col min="6" max="6" width="29.7109375" customWidth="1"/>
    <col min="7" max="7" width="23.42578125" customWidth="1"/>
    <col min="9" max="9" width="19.85546875" customWidth="1"/>
  </cols>
  <sheetData>
    <row r="1" spans="1:9" ht="18.75" x14ac:dyDescent="0.25">
      <c r="A1" s="33" t="s">
        <v>68</v>
      </c>
      <c r="B1" s="33"/>
    </row>
    <row r="2" spans="1:9" ht="52.5" customHeight="1" x14ac:dyDescent="0.25">
      <c r="A2" s="41" t="s">
        <v>57</v>
      </c>
      <c r="B2" s="41"/>
      <c r="C2" s="41"/>
      <c r="D2" s="41"/>
      <c r="E2" s="41"/>
      <c r="F2" s="41"/>
      <c r="G2" s="11"/>
      <c r="H2" s="11"/>
      <c r="I2" s="11"/>
    </row>
    <row r="4" spans="1:9" x14ac:dyDescent="0.25">
      <c r="A4" s="15"/>
      <c r="B4" s="16" t="s">
        <v>10</v>
      </c>
      <c r="C4" s="16"/>
      <c r="D4" s="16"/>
      <c r="E4" s="16" t="s">
        <v>9</v>
      </c>
      <c r="F4" s="16" t="s">
        <v>24</v>
      </c>
      <c r="G4" s="16" t="s">
        <v>52</v>
      </c>
      <c r="H4" s="1"/>
    </row>
    <row r="5" spans="1:9" x14ac:dyDescent="0.25">
      <c r="A5" s="15" t="s">
        <v>16</v>
      </c>
      <c r="B5" s="15" t="s">
        <v>17</v>
      </c>
      <c r="C5" s="15"/>
      <c r="D5" s="15"/>
      <c r="E5" s="22">
        <f>'6. Massnahmen'!D6</f>
        <v>40000</v>
      </c>
      <c r="F5" s="23" t="e">
        <f>IF('6. Massnahmen'!E5&gt;='2. Gefahrenpotenzial'!$I$8,IF(ISBLANK(E5),,'5. Risiko'!F8),0)</f>
        <v>#N/A</v>
      </c>
      <c r="G5" s="24" t="e">
        <f>IF(ISBLANK(E5),,F5-E5)</f>
        <v>#N/A</v>
      </c>
    </row>
    <row r="6" spans="1:9" x14ac:dyDescent="0.25">
      <c r="A6" s="15" t="s">
        <v>3</v>
      </c>
      <c r="B6" s="15" t="s">
        <v>18</v>
      </c>
      <c r="C6" s="15"/>
      <c r="D6" s="15"/>
      <c r="E6" s="22">
        <f>'6. Massnahmen'!D7</f>
        <v>40000</v>
      </c>
      <c r="F6" s="23" t="e">
        <f>IF('6. Massnahmen'!E6&gt;='2. Gefahrenpotenzial'!$I$8,IF(ISBLANK(E6),,'5. Risiko'!F9),0)</f>
        <v>#N/A</v>
      </c>
      <c r="G6" s="24" t="e">
        <f>IF(ISBLANK(E6),,F6-E6)</f>
        <v>#N/A</v>
      </c>
    </row>
    <row r="7" spans="1:9" x14ac:dyDescent="0.25">
      <c r="A7" s="15" t="s">
        <v>1</v>
      </c>
      <c r="B7" s="15" t="s">
        <v>19</v>
      </c>
      <c r="C7" s="15"/>
      <c r="D7" s="15"/>
      <c r="E7" s="22">
        <f>'6. Massnahmen'!D8</f>
        <v>30000</v>
      </c>
      <c r="F7" s="23" t="e">
        <f>IF('6. Massnahmen'!E7&gt;='2. Gefahrenpotenzial'!$I$8,IF(ISBLANK(E7),,'5. Risiko'!F10),0)</f>
        <v>#N/A</v>
      </c>
      <c r="G7" s="24" t="e">
        <f>IF(ISBLANK(E7),,F7-E7)</f>
        <v>#N/A</v>
      </c>
    </row>
    <row r="8" spans="1:9" x14ac:dyDescent="0.25">
      <c r="A8" s="15" t="s">
        <v>56</v>
      </c>
      <c r="B8" s="15" t="s">
        <v>55</v>
      </c>
      <c r="C8" s="15"/>
      <c r="D8" s="15"/>
      <c r="E8" s="22">
        <f>'6. Massnahmen'!D9</f>
        <v>3000</v>
      </c>
      <c r="F8" s="23" t="e">
        <f>IF('6. Massnahmen'!E8&gt;='2. Gefahrenpotenzial'!$I$8,IF(ISBLANK(E8),,'5. Risiko'!F11),0)</f>
        <v>#N/A</v>
      </c>
      <c r="G8" s="24" t="e">
        <f>IF(ISBLANK(E8),,F8-E8)</f>
        <v>#N/A</v>
      </c>
    </row>
    <row r="9" spans="1:9" x14ac:dyDescent="0.25">
      <c r="A9" s="15" t="s">
        <v>7</v>
      </c>
      <c r="B9" s="15"/>
      <c r="C9" s="15"/>
      <c r="D9" s="15"/>
      <c r="E9" s="22"/>
      <c r="F9" s="23">
        <f>IF(ISBLANK(E9),,'5. Risiko'!F12)</f>
        <v>0</v>
      </c>
      <c r="G9" s="24">
        <f>IF(ISBLANK(E9),,F9-E9)</f>
        <v>0</v>
      </c>
    </row>
    <row r="10" spans="1:9" x14ac:dyDescent="0.25">
      <c r="A10" s="13"/>
      <c r="B10" s="13"/>
      <c r="C10" s="13"/>
      <c r="D10" s="13"/>
      <c r="E10" s="13"/>
      <c r="F10" s="13"/>
      <c r="G10" s="13"/>
    </row>
    <row r="11" spans="1:9" x14ac:dyDescent="0.25">
      <c r="A11" s="13"/>
      <c r="B11" s="13"/>
      <c r="C11" s="13"/>
      <c r="D11" s="13"/>
      <c r="E11" s="13"/>
      <c r="F11" s="13"/>
      <c r="G11" s="13"/>
    </row>
    <row r="12" spans="1:9" x14ac:dyDescent="0.25">
      <c r="A12" s="13"/>
      <c r="B12" s="13"/>
      <c r="C12" s="13"/>
      <c r="D12" s="13"/>
      <c r="E12" s="13"/>
      <c r="F12" s="13"/>
      <c r="G12" s="13"/>
    </row>
    <row r="13" spans="1:9" s="1" customFormat="1" x14ac:dyDescent="0.25">
      <c r="A13" s="30"/>
      <c r="B13" s="30"/>
      <c r="C13" s="30"/>
      <c r="D13" s="30"/>
      <c r="E13" s="30"/>
      <c r="F13" s="30"/>
      <c r="G13" s="30"/>
    </row>
    <row r="14" spans="1:9" x14ac:dyDescent="0.25">
      <c r="A14" s="13"/>
      <c r="B14" s="13"/>
      <c r="C14" s="13"/>
      <c r="D14" s="13"/>
      <c r="E14" s="13"/>
      <c r="F14" s="13"/>
      <c r="G14" s="13"/>
    </row>
    <row r="21" spans="1:10" x14ac:dyDescent="0.25">
      <c r="G21" s="25" t="s">
        <v>48</v>
      </c>
      <c r="H21" s="12"/>
      <c r="I21" s="12"/>
      <c r="J21" s="12"/>
    </row>
    <row r="22" spans="1:10" x14ac:dyDescent="0.25">
      <c r="G22" s="42" t="s">
        <v>69</v>
      </c>
      <c r="H22" s="42"/>
      <c r="I22" s="42"/>
      <c r="J22" s="42"/>
    </row>
    <row r="23" spans="1:10" x14ac:dyDescent="0.25">
      <c r="G23" s="42"/>
      <c r="H23" s="42"/>
      <c r="I23" s="42"/>
      <c r="J23" s="42"/>
    </row>
    <row r="24" spans="1:10" x14ac:dyDescent="0.25">
      <c r="G24" s="42"/>
      <c r="H24" s="42"/>
      <c r="I24" s="42"/>
      <c r="J24" s="42"/>
    </row>
    <row r="25" spans="1:10" x14ac:dyDescent="0.25">
      <c r="A25" s="1"/>
      <c r="G25" s="42"/>
      <c r="H25" s="42"/>
      <c r="I25" s="42"/>
      <c r="J25" s="42"/>
    </row>
    <row r="31" spans="1:10" x14ac:dyDescent="0.25">
      <c r="A31" s="1"/>
    </row>
    <row r="36" spans="1:12" x14ac:dyDescent="0.25">
      <c r="A36" s="1"/>
      <c r="B36" s="1"/>
      <c r="C36" s="1"/>
      <c r="D36" s="1"/>
      <c r="E36" s="1"/>
      <c r="F36" s="1"/>
      <c r="G36" s="1"/>
      <c r="H36" s="1"/>
      <c r="I36" s="1"/>
      <c r="J36" s="1"/>
      <c r="K36" s="1"/>
      <c r="L36" s="1"/>
    </row>
    <row r="38" spans="1:12" x14ac:dyDescent="0.25">
      <c r="A38" s="40"/>
      <c r="B38" s="40"/>
      <c r="C38" s="40"/>
      <c r="D38" s="40"/>
      <c r="E38" s="40"/>
      <c r="F38" s="40"/>
      <c r="G38" s="40"/>
      <c r="H38" s="40"/>
      <c r="I38" s="40"/>
      <c r="J38" s="40"/>
      <c r="K38" s="40"/>
    </row>
  </sheetData>
  <mergeCells count="4">
    <mergeCell ref="A38:K38"/>
    <mergeCell ref="A1:B1"/>
    <mergeCell ref="A2:F2"/>
    <mergeCell ref="G22:J25"/>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1. Ausgangslage</vt:lpstr>
      <vt:lpstr>2. Gefahrenpotenzial</vt:lpstr>
      <vt:lpstr>3. Schadenpotenzial</vt:lpstr>
      <vt:lpstr>4. Verletzlichkeit</vt:lpstr>
      <vt:lpstr>5. Risiko</vt:lpstr>
      <vt:lpstr>6. Massnahmen</vt:lpstr>
      <vt:lpstr>7 Nutzen-Kosten-Analyse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Sturny Rouven Alexander</cp:lastModifiedBy>
  <dcterms:created xsi:type="dcterms:W3CDTF">2023-01-06T14:45:05Z</dcterms:created>
  <dcterms:modified xsi:type="dcterms:W3CDTF">2023-05-30T09:58:59Z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6624f80-466a-4324-91bb-078ba1487887_Enabled">
    <vt:lpwstr>true</vt:lpwstr>
  </property>
  <property fmtid="{D5CDD505-2E9C-101B-9397-08002B2CF9AE}" pid="3" name="MSIP_Label_36624f80-466a-4324-91bb-078ba1487887_SetDate">
    <vt:lpwstr>2023-05-30T09:45:20Z</vt:lpwstr>
  </property>
  <property fmtid="{D5CDD505-2E9C-101B-9397-08002B2CF9AE}" pid="4" name="MSIP_Label_36624f80-466a-4324-91bb-078ba1487887_Method">
    <vt:lpwstr>Privileged</vt:lpwstr>
  </property>
  <property fmtid="{D5CDD505-2E9C-101B-9397-08002B2CF9AE}" pid="5" name="MSIP_Label_36624f80-466a-4324-91bb-078ba1487887_Name">
    <vt:lpwstr>36624f80-466a-4324-91bb-078ba1487887</vt:lpwstr>
  </property>
  <property fmtid="{D5CDD505-2E9C-101B-9397-08002B2CF9AE}" pid="6" name="MSIP_Label_36624f80-466a-4324-91bb-078ba1487887_SiteId">
    <vt:lpwstr>af7227b1-ac3a-4487-9e9f-ba462bb409d4</vt:lpwstr>
  </property>
  <property fmtid="{D5CDD505-2E9C-101B-9397-08002B2CF9AE}" pid="7" name="MSIP_Label_36624f80-466a-4324-91bb-078ba1487887_ActionId">
    <vt:lpwstr>7d750de1-e8bc-4492-8c12-f99f2f99ef6c</vt:lpwstr>
  </property>
  <property fmtid="{D5CDD505-2E9C-101B-9397-08002B2CF9AE}" pid="8" name="MSIP_Label_36624f80-466a-4324-91bb-078ba1487887_ContentBits">
    <vt:lpwstr>0</vt:lpwstr>
  </property>
</Properties>
</file>